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80" windowWidth="19320" windowHeight="4005" tabRatio="833"/>
  </bookViews>
  <sheets>
    <sheet name="исполнение" sheetId="1" r:id="rId1"/>
  </sheets>
  <definedNames>
    <definedName name="_xlnm.Print_Titles" localSheetId="0">исполнение!$A:$C,исполнение!#REF!</definedName>
  </definedNames>
  <calcPr calcId="145621"/>
</workbook>
</file>

<file path=xl/calcChain.xml><?xml version="1.0" encoding="utf-8"?>
<calcChain xmlns="http://schemas.openxmlformats.org/spreadsheetml/2006/main">
  <c r="CL16" i="1" l="1"/>
  <c r="CM16" i="1"/>
  <c r="CL38" i="1"/>
  <c r="CM38" i="1"/>
  <c r="DC38" i="1"/>
  <c r="CN16" i="1" l="1"/>
  <c r="CN38" i="1"/>
  <c r="DV36" i="1" l="1"/>
  <c r="T45" i="1" l="1"/>
  <c r="CT24" i="1"/>
  <c r="CL24" i="1"/>
  <c r="CM24" i="1"/>
  <c r="X24" i="1"/>
  <c r="Y24" i="1"/>
  <c r="EC24" i="1" l="1"/>
  <c r="Z24" i="1"/>
  <c r="CN24" i="1"/>
  <c r="G24" i="1"/>
  <c r="EB24" i="1"/>
  <c r="ED24" i="1"/>
  <c r="F24" i="1"/>
  <c r="H24" i="1" l="1"/>
  <c r="CH65" i="1" l="1"/>
  <c r="CG65" i="1"/>
  <c r="CF65" i="1"/>
  <c r="CE65" i="1"/>
  <c r="CD65" i="1"/>
  <c r="CC65" i="1"/>
  <c r="CB65" i="1"/>
  <c r="CA65" i="1"/>
  <c r="BZ65" i="1"/>
  <c r="BY65" i="1"/>
  <c r="BX65" i="1"/>
  <c r="BW65" i="1"/>
  <c r="BC64" i="1"/>
  <c r="BB64" i="1"/>
  <c r="BC63" i="1"/>
  <c r="BB63" i="1"/>
  <c r="EA61" i="1"/>
  <c r="DX61" i="1"/>
  <c r="DU61" i="1"/>
  <c r="DR61" i="1"/>
  <c r="DO61" i="1"/>
  <c r="DL61" i="1"/>
  <c r="DI61" i="1"/>
  <c r="DE61" i="1"/>
  <c r="DD61" i="1"/>
  <c r="DC61" i="1"/>
  <c r="CZ61" i="1"/>
  <c r="CW61" i="1"/>
  <c r="CT61" i="1"/>
  <c r="CQ61" i="1"/>
  <c r="CM61" i="1"/>
  <c r="CL61" i="1"/>
  <c r="CK61" i="1"/>
  <c r="BV61" i="1"/>
  <c r="BS61" i="1"/>
  <c r="BO61" i="1"/>
  <c r="BN61" i="1"/>
  <c r="BJ61" i="1"/>
  <c r="BF61" i="1"/>
  <c r="BG61" i="1" s="1"/>
  <c r="BD61" i="1"/>
  <c r="BA61" i="1"/>
  <c r="AU61" i="1"/>
  <c r="AR61" i="1"/>
  <c r="AO61" i="1"/>
  <c r="AL61" i="1"/>
  <c r="AI61" i="1"/>
  <c r="AF61" i="1"/>
  <c r="AC61" i="1"/>
  <c r="Z61" i="1"/>
  <c r="T61" i="1"/>
  <c r="Q61" i="1"/>
  <c r="N61" i="1"/>
  <c r="K61" i="1"/>
  <c r="BC60" i="1"/>
  <c r="BC62" i="1" s="1"/>
  <c r="BB60" i="1"/>
  <c r="BB62" i="1" s="1"/>
  <c r="EP59" i="1"/>
  <c r="EO59" i="1"/>
  <c r="EN59" i="1"/>
  <c r="EL59" i="1"/>
  <c r="EK59" i="1"/>
  <c r="EJ59" i="1"/>
  <c r="EI59" i="1"/>
  <c r="EH59" i="1"/>
  <c r="EG59" i="1"/>
  <c r="EF59" i="1"/>
  <c r="EE59" i="1"/>
  <c r="EA59" i="1"/>
  <c r="DX59" i="1"/>
  <c r="DU59" i="1"/>
  <c r="DR59" i="1"/>
  <c r="DO59" i="1"/>
  <c r="DL59" i="1"/>
  <c r="DI59" i="1"/>
  <c r="DE59" i="1"/>
  <c r="DD59" i="1"/>
  <c r="DC59" i="1"/>
  <c r="CZ59" i="1"/>
  <c r="CW59" i="1"/>
  <c r="CT59" i="1"/>
  <c r="CQ59" i="1"/>
  <c r="CM59" i="1"/>
  <c r="CL59" i="1"/>
  <c r="CK59" i="1"/>
  <c r="BV59" i="1"/>
  <c r="BR59" i="1"/>
  <c r="BQ59" i="1"/>
  <c r="BP59" i="1"/>
  <c r="BJ59" i="1"/>
  <c r="BF59" i="1"/>
  <c r="BE59" i="1"/>
  <c r="BD59" i="1"/>
  <c r="BA59" i="1"/>
  <c r="AU59" i="1"/>
  <c r="AR59" i="1"/>
  <c r="AO59" i="1"/>
  <c r="AL59" i="1"/>
  <c r="AI59" i="1"/>
  <c r="AF59" i="1"/>
  <c r="AC59" i="1"/>
  <c r="Y59" i="1"/>
  <c r="X59" i="1"/>
  <c r="T59" i="1"/>
  <c r="Q59" i="1"/>
  <c r="N59" i="1"/>
  <c r="J59" i="1"/>
  <c r="I59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BD58" i="1"/>
  <c r="Y58" i="1"/>
  <c r="X58" i="1"/>
  <c r="J58" i="1"/>
  <c r="I58" i="1"/>
  <c r="EP57" i="1"/>
  <c r="EO57" i="1"/>
  <c r="EN57" i="1"/>
  <c r="EL57" i="1"/>
  <c r="EK57" i="1"/>
  <c r="EJ57" i="1"/>
  <c r="EI57" i="1"/>
  <c r="EH57" i="1"/>
  <c r="EG57" i="1"/>
  <c r="EF57" i="1"/>
  <c r="EE57" i="1"/>
  <c r="EA57" i="1"/>
  <c r="DU57" i="1"/>
  <c r="DI57" i="1"/>
  <c r="DE57" i="1"/>
  <c r="DD57" i="1"/>
  <c r="DC57" i="1"/>
  <c r="CQ57" i="1"/>
  <c r="CM57" i="1"/>
  <c r="CL57" i="1"/>
  <c r="BD57" i="1"/>
  <c r="AC57" i="1"/>
  <c r="Y57" i="1"/>
  <c r="X57" i="1"/>
  <c r="T57" i="1"/>
  <c r="Q57" i="1"/>
  <c r="N57" i="1"/>
  <c r="J57" i="1"/>
  <c r="I57" i="1"/>
  <c r="EP56" i="1"/>
  <c r="EO56" i="1"/>
  <c r="EN56" i="1"/>
  <c r="EL56" i="1"/>
  <c r="EK56" i="1"/>
  <c r="EJ56" i="1"/>
  <c r="EH56" i="1"/>
  <c r="EG56" i="1"/>
  <c r="EF56" i="1"/>
  <c r="EE56" i="1"/>
  <c r="EA56" i="1"/>
  <c r="DX56" i="1"/>
  <c r="DU56" i="1"/>
  <c r="DR56" i="1"/>
  <c r="DO56" i="1"/>
  <c r="DL56" i="1"/>
  <c r="DI56" i="1"/>
  <c r="DE56" i="1"/>
  <c r="DE55" i="1" s="1"/>
  <c r="DD56" i="1"/>
  <c r="DD55" i="1" s="1"/>
  <c r="DC56" i="1"/>
  <c r="CZ56" i="1"/>
  <c r="CZ55" i="1" s="1"/>
  <c r="CW56" i="1"/>
  <c r="CW55" i="1" s="1"/>
  <c r="CT56" i="1"/>
  <c r="CT55" i="1" s="1"/>
  <c r="CQ56" i="1"/>
  <c r="CQ55" i="1" s="1"/>
  <c r="CM56" i="1"/>
  <c r="CL56" i="1"/>
  <c r="CK56" i="1"/>
  <c r="BV56" i="1"/>
  <c r="BR56" i="1"/>
  <c r="BQ56" i="1"/>
  <c r="BQ55" i="1" s="1"/>
  <c r="BP56" i="1"/>
  <c r="BJ56" i="1"/>
  <c r="BF56" i="1"/>
  <c r="BF55" i="1" s="1"/>
  <c r="BE56" i="1"/>
  <c r="BE55" i="1" s="1"/>
  <c r="BD56" i="1"/>
  <c r="BA56" i="1"/>
  <c r="AU56" i="1"/>
  <c r="AP56" i="1"/>
  <c r="AO56" i="1"/>
  <c r="AL56" i="1"/>
  <c r="AI56" i="1"/>
  <c r="AF56" i="1"/>
  <c r="AC56" i="1"/>
  <c r="Y56" i="1"/>
  <c r="Y55" i="1" s="1"/>
  <c r="T56" i="1"/>
  <c r="Q56" i="1"/>
  <c r="N56" i="1"/>
  <c r="J56" i="1"/>
  <c r="I56" i="1"/>
  <c r="DZ55" i="1"/>
  <c r="DY55" i="1"/>
  <c r="DW55" i="1"/>
  <c r="DV55" i="1"/>
  <c r="DT55" i="1"/>
  <c r="DS55" i="1"/>
  <c r="DQ55" i="1"/>
  <c r="DP55" i="1"/>
  <c r="DN55" i="1"/>
  <c r="DM55" i="1"/>
  <c r="DK55" i="1"/>
  <c r="DJ55" i="1"/>
  <c r="DH55" i="1"/>
  <c r="DG55" i="1"/>
  <c r="DB55" i="1"/>
  <c r="DA55" i="1"/>
  <c r="CY55" i="1"/>
  <c r="CX55" i="1"/>
  <c r="CV55" i="1"/>
  <c r="CU55" i="1"/>
  <c r="CS55" i="1"/>
  <c r="CR55" i="1"/>
  <c r="CP55" i="1"/>
  <c r="CO55" i="1"/>
  <c r="CJ55" i="1"/>
  <c r="CI55" i="1"/>
  <c r="BU55" i="1"/>
  <c r="BT55" i="1"/>
  <c r="BO55" i="1"/>
  <c r="BN55" i="1"/>
  <c r="BI55" i="1"/>
  <c r="BH55" i="1"/>
  <c r="BD55" i="1"/>
  <c r="AZ55" i="1"/>
  <c r="AY55" i="1"/>
  <c r="AT55" i="1"/>
  <c r="AS55" i="1"/>
  <c r="AQ55" i="1"/>
  <c r="AN55" i="1"/>
  <c r="AM55" i="1"/>
  <c r="AK55" i="1"/>
  <c r="AJ55" i="1"/>
  <c r="AH55" i="1"/>
  <c r="AG55" i="1"/>
  <c r="AE55" i="1"/>
  <c r="AD55" i="1"/>
  <c r="AB55" i="1"/>
  <c r="AA55" i="1"/>
  <c r="S55" i="1"/>
  <c r="R55" i="1"/>
  <c r="P55" i="1"/>
  <c r="O55" i="1"/>
  <c r="M55" i="1"/>
  <c r="L55" i="1"/>
  <c r="EP54" i="1"/>
  <c r="EO54" i="1"/>
  <c r="EN54" i="1"/>
  <c r="EL54" i="1"/>
  <c r="EK54" i="1"/>
  <c r="EJ54" i="1"/>
  <c r="EI54" i="1"/>
  <c r="EH54" i="1"/>
  <c r="EG54" i="1"/>
  <c r="EF54" i="1"/>
  <c r="EE54" i="1"/>
  <c r="EA54" i="1"/>
  <c r="DX54" i="1"/>
  <c r="DU54" i="1"/>
  <c r="DR54" i="1"/>
  <c r="DO54" i="1"/>
  <c r="DL54" i="1"/>
  <c r="DI54" i="1"/>
  <c r="DE54" i="1"/>
  <c r="DE53" i="1" s="1"/>
  <c r="DD54" i="1"/>
  <c r="DD53" i="1" s="1"/>
  <c r="DC54" i="1"/>
  <c r="CZ54" i="1"/>
  <c r="CW54" i="1"/>
  <c r="CT54" i="1"/>
  <c r="CQ54" i="1"/>
  <c r="CM54" i="1"/>
  <c r="CM53" i="1" s="1"/>
  <c r="CL54" i="1"/>
  <c r="CL53" i="1" s="1"/>
  <c r="CK54" i="1"/>
  <c r="BV54" i="1"/>
  <c r="BR54" i="1"/>
  <c r="BQ54" i="1"/>
  <c r="BQ53" i="1" s="1"/>
  <c r="BP54" i="1"/>
  <c r="BJ54" i="1"/>
  <c r="BF54" i="1"/>
  <c r="BF53" i="1" s="1"/>
  <c r="BE54" i="1"/>
  <c r="BD54" i="1"/>
  <c r="BA54" i="1"/>
  <c r="AU54" i="1"/>
  <c r="AR54" i="1"/>
  <c r="AO54" i="1"/>
  <c r="AL54" i="1"/>
  <c r="AI54" i="1"/>
  <c r="AF54" i="1"/>
  <c r="AC54" i="1"/>
  <c r="Y54" i="1"/>
  <c r="Y53" i="1" s="1"/>
  <c r="X54" i="1"/>
  <c r="T54" i="1"/>
  <c r="Q54" i="1"/>
  <c r="N54" i="1"/>
  <c r="J54" i="1"/>
  <c r="J53" i="1" s="1"/>
  <c r="I54" i="1"/>
  <c r="EA53" i="1"/>
  <c r="DW53" i="1"/>
  <c r="DV53" i="1"/>
  <c r="DT53" i="1"/>
  <c r="DS53" i="1"/>
  <c r="DQ53" i="1"/>
  <c r="DP53" i="1"/>
  <c r="DN53" i="1"/>
  <c r="DM53" i="1"/>
  <c r="DK53" i="1"/>
  <c r="DJ53" i="1"/>
  <c r="DH53" i="1"/>
  <c r="DG53" i="1"/>
  <c r="DB53" i="1"/>
  <c r="DA53" i="1"/>
  <c r="CY53" i="1"/>
  <c r="CX53" i="1"/>
  <c r="CV53" i="1"/>
  <c r="CU53" i="1"/>
  <c r="CS53" i="1"/>
  <c r="CR53" i="1"/>
  <c r="CP53" i="1"/>
  <c r="CO53" i="1"/>
  <c r="CJ53" i="1"/>
  <c r="CI53" i="1"/>
  <c r="BU53" i="1"/>
  <c r="BT53" i="1"/>
  <c r="BO53" i="1"/>
  <c r="BN53" i="1"/>
  <c r="BI53" i="1"/>
  <c r="BH53" i="1"/>
  <c r="BD53" i="1"/>
  <c r="AZ53" i="1"/>
  <c r="AY53" i="1"/>
  <c r="AT53" i="1"/>
  <c r="AS53" i="1"/>
  <c r="AQ53" i="1"/>
  <c r="AP53" i="1"/>
  <c r="AN53" i="1"/>
  <c r="AM53" i="1"/>
  <c r="AK53" i="1"/>
  <c r="AJ53" i="1"/>
  <c r="AH53" i="1"/>
  <c r="AG53" i="1"/>
  <c r="AE53" i="1"/>
  <c r="AD53" i="1"/>
  <c r="AB53" i="1"/>
  <c r="AA53" i="1"/>
  <c r="S53" i="1"/>
  <c r="R53" i="1"/>
  <c r="P53" i="1"/>
  <c r="O53" i="1"/>
  <c r="M53" i="1"/>
  <c r="L53" i="1"/>
  <c r="E53" i="1"/>
  <c r="D53" i="1"/>
  <c r="EP52" i="1"/>
  <c r="EO52" i="1"/>
  <c r="EN52" i="1"/>
  <c r="EL52" i="1"/>
  <c r="EK52" i="1"/>
  <c r="EJ52" i="1"/>
  <c r="EI52" i="1"/>
  <c r="EH52" i="1"/>
  <c r="EG52" i="1"/>
  <c r="EF52" i="1"/>
  <c r="EE52" i="1"/>
  <c r="EA52" i="1"/>
  <c r="DX52" i="1"/>
  <c r="DU52" i="1"/>
  <c r="DR52" i="1"/>
  <c r="DO52" i="1"/>
  <c r="DL52" i="1"/>
  <c r="DI52" i="1"/>
  <c r="DE52" i="1"/>
  <c r="DD52" i="1"/>
  <c r="DC52" i="1"/>
  <c r="CZ52" i="1"/>
  <c r="CW52" i="1"/>
  <c r="CT52" i="1"/>
  <c r="CQ52" i="1"/>
  <c r="CM52" i="1"/>
  <c r="CL52" i="1"/>
  <c r="CK52" i="1"/>
  <c r="BV52" i="1"/>
  <c r="BS52" i="1"/>
  <c r="BP52" i="1"/>
  <c r="BJ52" i="1"/>
  <c r="BG52" i="1"/>
  <c r="BD52" i="1"/>
  <c r="BA52" i="1"/>
  <c r="AU52" i="1"/>
  <c r="AR52" i="1"/>
  <c r="AO52" i="1"/>
  <c r="AL52" i="1"/>
  <c r="AI52" i="1"/>
  <c r="AF52" i="1"/>
  <c r="AC52" i="1"/>
  <c r="Y52" i="1"/>
  <c r="X52" i="1"/>
  <c r="T52" i="1"/>
  <c r="Q52" i="1"/>
  <c r="N52" i="1"/>
  <c r="J52" i="1"/>
  <c r="I52" i="1"/>
  <c r="EP51" i="1"/>
  <c r="EO51" i="1"/>
  <c r="EN51" i="1"/>
  <c r="EL51" i="1"/>
  <c r="EK51" i="1"/>
  <c r="EJ51" i="1"/>
  <c r="EI51" i="1"/>
  <c r="EH51" i="1"/>
  <c r="EG51" i="1"/>
  <c r="EF51" i="1"/>
  <c r="EE51" i="1"/>
  <c r="EA51" i="1"/>
  <c r="DX51" i="1"/>
  <c r="DU51" i="1"/>
  <c r="DR51" i="1"/>
  <c r="DO51" i="1"/>
  <c r="DL51" i="1"/>
  <c r="DI51" i="1"/>
  <c r="DE51" i="1"/>
  <c r="DD51" i="1"/>
  <c r="DC51" i="1"/>
  <c r="CZ51" i="1"/>
  <c r="CW51" i="1"/>
  <c r="CT51" i="1"/>
  <c r="CQ51" i="1"/>
  <c r="CM51" i="1"/>
  <c r="CL51" i="1"/>
  <c r="CK51" i="1"/>
  <c r="BV51" i="1"/>
  <c r="BS51" i="1"/>
  <c r="BP51" i="1"/>
  <c r="BJ51" i="1"/>
  <c r="BG51" i="1"/>
  <c r="BD51" i="1"/>
  <c r="BA51" i="1"/>
  <c r="AU51" i="1"/>
  <c r="AR51" i="1"/>
  <c r="AO51" i="1"/>
  <c r="AL51" i="1"/>
  <c r="AI51" i="1"/>
  <c r="AF51" i="1"/>
  <c r="AC51" i="1"/>
  <c r="Y51" i="1"/>
  <c r="X51" i="1"/>
  <c r="T51" i="1"/>
  <c r="Q51" i="1"/>
  <c r="N51" i="1"/>
  <c r="J51" i="1"/>
  <c r="I51" i="1"/>
  <c r="EP50" i="1"/>
  <c r="EO50" i="1"/>
  <c r="EN50" i="1"/>
  <c r="EL50" i="1"/>
  <c r="EK50" i="1"/>
  <c r="EJ50" i="1"/>
  <c r="EI50" i="1"/>
  <c r="EH50" i="1"/>
  <c r="EG50" i="1"/>
  <c r="EF50" i="1"/>
  <c r="EE50" i="1"/>
  <c r="EA50" i="1"/>
  <c r="DX50" i="1"/>
  <c r="DU50" i="1"/>
  <c r="DR50" i="1"/>
  <c r="DO50" i="1"/>
  <c r="DL50" i="1"/>
  <c r="DI50" i="1"/>
  <c r="DE50" i="1"/>
  <c r="DD50" i="1"/>
  <c r="DC50" i="1"/>
  <c r="CZ50" i="1"/>
  <c r="CW50" i="1"/>
  <c r="CT50" i="1"/>
  <c r="CQ50" i="1"/>
  <c r="CM50" i="1"/>
  <c r="CL50" i="1"/>
  <c r="CK50" i="1"/>
  <c r="BV50" i="1"/>
  <c r="BR50" i="1"/>
  <c r="BQ50" i="1"/>
  <c r="BP50" i="1"/>
  <c r="BJ50" i="1"/>
  <c r="BF50" i="1"/>
  <c r="BE50" i="1"/>
  <c r="BD50" i="1"/>
  <c r="BA50" i="1"/>
  <c r="AU50" i="1"/>
  <c r="AR50" i="1"/>
  <c r="AO50" i="1"/>
  <c r="AL50" i="1"/>
  <c r="AI50" i="1"/>
  <c r="AF50" i="1"/>
  <c r="AC50" i="1"/>
  <c r="Y50" i="1"/>
  <c r="X50" i="1"/>
  <c r="T50" i="1"/>
  <c r="Q50" i="1"/>
  <c r="N50" i="1"/>
  <c r="J50" i="1"/>
  <c r="I50" i="1"/>
  <c r="EP49" i="1"/>
  <c r="EO49" i="1"/>
  <c r="EN49" i="1"/>
  <c r="EL49" i="1"/>
  <c r="EK49" i="1"/>
  <c r="EI49" i="1"/>
  <c r="EH49" i="1"/>
  <c r="EG49" i="1"/>
  <c r="EF49" i="1"/>
  <c r="EE49" i="1"/>
  <c r="EA49" i="1"/>
  <c r="DU49" i="1"/>
  <c r="DR49" i="1"/>
  <c r="DO49" i="1"/>
  <c r="DL49" i="1"/>
  <c r="DI49" i="1"/>
  <c r="DD49" i="1"/>
  <c r="DC49" i="1"/>
  <c r="CZ49" i="1"/>
  <c r="CW49" i="1"/>
  <c r="CT49" i="1"/>
  <c r="CQ49" i="1"/>
  <c r="CM49" i="1"/>
  <c r="CL49" i="1"/>
  <c r="CK49" i="1"/>
  <c r="BV49" i="1"/>
  <c r="BR49" i="1"/>
  <c r="BQ49" i="1"/>
  <c r="BP49" i="1"/>
  <c r="BJ49" i="1"/>
  <c r="BF49" i="1"/>
  <c r="BE49" i="1"/>
  <c r="BG49" i="1" s="1"/>
  <c r="BD49" i="1"/>
  <c r="BA49" i="1"/>
  <c r="AR49" i="1"/>
  <c r="AO49" i="1"/>
  <c r="AL49" i="1"/>
  <c r="AI49" i="1"/>
  <c r="AF49" i="1"/>
  <c r="AC49" i="1"/>
  <c r="Y49" i="1"/>
  <c r="T49" i="1"/>
  <c r="Q49" i="1"/>
  <c r="N49" i="1"/>
  <c r="J49" i="1"/>
  <c r="I49" i="1"/>
  <c r="EP48" i="1"/>
  <c r="EO48" i="1"/>
  <c r="EN48" i="1"/>
  <c r="EL48" i="1"/>
  <c r="EK48" i="1"/>
  <c r="EJ48" i="1"/>
  <c r="EI48" i="1"/>
  <c r="EH48" i="1"/>
  <c r="EG48" i="1"/>
  <c r="EF48" i="1"/>
  <c r="EE48" i="1"/>
  <c r="EA48" i="1"/>
  <c r="DX48" i="1"/>
  <c r="DU48" i="1"/>
  <c r="DR48" i="1"/>
  <c r="DO48" i="1"/>
  <c r="DL48" i="1"/>
  <c r="DI48" i="1"/>
  <c r="DE48" i="1"/>
  <c r="DD48" i="1"/>
  <c r="DC48" i="1"/>
  <c r="CZ48" i="1"/>
  <c r="CW48" i="1"/>
  <c r="CT48" i="1"/>
  <c r="CQ48" i="1"/>
  <c r="CM48" i="1"/>
  <c r="CL48" i="1"/>
  <c r="CK48" i="1"/>
  <c r="BV48" i="1"/>
  <c r="BS48" i="1"/>
  <c r="BP48" i="1"/>
  <c r="BJ48" i="1"/>
  <c r="BG48" i="1"/>
  <c r="BD48" i="1"/>
  <c r="BA48" i="1"/>
  <c r="AU48" i="1"/>
  <c r="AR48" i="1"/>
  <c r="AO48" i="1"/>
  <c r="AL48" i="1"/>
  <c r="AI48" i="1"/>
  <c r="AF48" i="1"/>
  <c r="AC48" i="1"/>
  <c r="Y48" i="1"/>
  <c r="X48" i="1"/>
  <c r="T48" i="1"/>
  <c r="Q48" i="1"/>
  <c r="N48" i="1"/>
  <c r="J48" i="1"/>
  <c r="I48" i="1"/>
  <c r="EP47" i="1"/>
  <c r="EO47" i="1"/>
  <c r="EN47" i="1"/>
  <c r="EL47" i="1"/>
  <c r="EK47" i="1"/>
  <c r="EJ47" i="1"/>
  <c r="EI47" i="1"/>
  <c r="EH47" i="1"/>
  <c r="EG47" i="1"/>
  <c r="EF47" i="1"/>
  <c r="EE47" i="1"/>
  <c r="EA47" i="1"/>
  <c r="DX47" i="1"/>
  <c r="DU47" i="1"/>
  <c r="DR47" i="1"/>
  <c r="DO47" i="1"/>
  <c r="DL47" i="1"/>
  <c r="DI47" i="1"/>
  <c r="DE47" i="1"/>
  <c r="DD47" i="1"/>
  <c r="DC47" i="1"/>
  <c r="CZ47" i="1"/>
  <c r="CW47" i="1"/>
  <c r="CT47" i="1"/>
  <c r="CQ47" i="1"/>
  <c r="CM47" i="1"/>
  <c r="CL47" i="1"/>
  <c r="CK47" i="1"/>
  <c r="BV47" i="1"/>
  <c r="BS47" i="1"/>
  <c r="BP47" i="1"/>
  <c r="BJ47" i="1"/>
  <c r="BG47" i="1"/>
  <c r="BD47" i="1"/>
  <c r="BA47" i="1"/>
  <c r="AU47" i="1"/>
  <c r="AR47" i="1"/>
  <c r="AO47" i="1"/>
  <c r="AL47" i="1"/>
  <c r="AI47" i="1"/>
  <c r="AF47" i="1"/>
  <c r="AC47" i="1"/>
  <c r="Y47" i="1"/>
  <c r="X47" i="1"/>
  <c r="T47" i="1"/>
  <c r="Q47" i="1"/>
  <c r="N47" i="1"/>
  <c r="J47" i="1"/>
  <c r="I47" i="1"/>
  <c r="EP46" i="1"/>
  <c r="EO46" i="1"/>
  <c r="EN46" i="1"/>
  <c r="EL46" i="1"/>
  <c r="EK46" i="1"/>
  <c r="EJ46" i="1"/>
  <c r="EI46" i="1"/>
  <c r="EH46" i="1"/>
  <c r="EG46" i="1"/>
  <c r="EF46" i="1"/>
  <c r="EE46" i="1"/>
  <c r="EA46" i="1"/>
  <c r="DX46" i="1"/>
  <c r="DU46" i="1"/>
  <c r="DR46" i="1"/>
  <c r="DO46" i="1"/>
  <c r="DL46" i="1"/>
  <c r="DI46" i="1"/>
  <c r="DE46" i="1"/>
  <c r="DD46" i="1"/>
  <c r="DC46" i="1"/>
  <c r="CZ46" i="1"/>
  <c r="CW46" i="1"/>
  <c r="CT46" i="1"/>
  <c r="CQ46" i="1"/>
  <c r="CM46" i="1"/>
  <c r="CL46" i="1"/>
  <c r="CK46" i="1"/>
  <c r="BV46" i="1"/>
  <c r="BS46" i="1"/>
  <c r="BP46" i="1"/>
  <c r="BJ46" i="1"/>
  <c r="BG46" i="1"/>
  <c r="BD46" i="1"/>
  <c r="BA46" i="1"/>
  <c r="AU46" i="1"/>
  <c r="AR46" i="1"/>
  <c r="AO46" i="1"/>
  <c r="AL46" i="1"/>
  <c r="AI46" i="1"/>
  <c r="AF46" i="1"/>
  <c r="AC46" i="1"/>
  <c r="Y46" i="1"/>
  <c r="X46" i="1"/>
  <c r="T46" i="1"/>
  <c r="Q46" i="1"/>
  <c r="N46" i="1"/>
  <c r="J46" i="1"/>
  <c r="I46" i="1"/>
  <c r="EO45" i="1"/>
  <c r="EN45" i="1"/>
  <c r="EL45" i="1"/>
  <c r="EK45" i="1"/>
  <c r="EJ45" i="1"/>
  <c r="EI45" i="1"/>
  <c r="EH45" i="1"/>
  <c r="EG45" i="1"/>
  <c r="EF45" i="1"/>
  <c r="DX45" i="1"/>
  <c r="DU45" i="1"/>
  <c r="DR45" i="1"/>
  <c r="DO45" i="1"/>
  <c r="DL45" i="1"/>
  <c r="DI45" i="1"/>
  <c r="DE45" i="1"/>
  <c r="DC45" i="1"/>
  <c r="CZ45" i="1"/>
  <c r="CW45" i="1"/>
  <c r="CT45" i="1"/>
  <c r="CQ45" i="1"/>
  <c r="CM45" i="1"/>
  <c r="CL45" i="1"/>
  <c r="CK45" i="1"/>
  <c r="BV45" i="1"/>
  <c r="BR45" i="1"/>
  <c r="BQ45" i="1"/>
  <c r="BP45" i="1"/>
  <c r="BJ45" i="1"/>
  <c r="BF45" i="1"/>
  <c r="BF44" i="1" s="1"/>
  <c r="BE45" i="1"/>
  <c r="BD45" i="1"/>
  <c r="BA45" i="1"/>
  <c r="AU45" i="1"/>
  <c r="AR45" i="1"/>
  <c r="AO45" i="1"/>
  <c r="AL45" i="1"/>
  <c r="AI45" i="1"/>
  <c r="AF45" i="1"/>
  <c r="AC45" i="1"/>
  <c r="Y45" i="1"/>
  <c r="X45" i="1"/>
  <c r="Q45" i="1"/>
  <c r="J45" i="1"/>
  <c r="DZ44" i="1"/>
  <c r="DY44" i="1"/>
  <c r="DY64" i="1" s="1"/>
  <c r="DT44" i="1"/>
  <c r="DS44" i="1"/>
  <c r="DS64" i="1" s="1"/>
  <c r="DQ44" i="1"/>
  <c r="DQ64" i="1" s="1"/>
  <c r="DP44" i="1"/>
  <c r="DP64" i="1" s="1"/>
  <c r="DN44" i="1"/>
  <c r="DN64" i="1" s="1"/>
  <c r="DM44" i="1"/>
  <c r="DM64" i="1" s="1"/>
  <c r="DK44" i="1"/>
  <c r="DK64" i="1" s="1"/>
  <c r="DJ44" i="1"/>
  <c r="DH44" i="1"/>
  <c r="DH64" i="1" s="1"/>
  <c r="DG44" i="1"/>
  <c r="DG64" i="1" s="1"/>
  <c r="DB44" i="1"/>
  <c r="DA44" i="1"/>
  <c r="DA64" i="1" s="1"/>
  <c r="CY44" i="1"/>
  <c r="CY64" i="1" s="1"/>
  <c r="CX44" i="1"/>
  <c r="CV44" i="1"/>
  <c r="CU44" i="1"/>
  <c r="CU64" i="1" s="1"/>
  <c r="CS44" i="1"/>
  <c r="CS64" i="1" s="1"/>
  <c r="CR44" i="1"/>
  <c r="CR64" i="1" s="1"/>
  <c r="CP44" i="1"/>
  <c r="CP64" i="1" s="1"/>
  <c r="CO44" i="1"/>
  <c r="CO64" i="1" s="1"/>
  <c r="CJ44" i="1"/>
  <c r="CJ64" i="1" s="1"/>
  <c r="CI44" i="1"/>
  <c r="CI64" i="1" s="1"/>
  <c r="BU44" i="1"/>
  <c r="BU64" i="1" s="1"/>
  <c r="BT44" i="1"/>
  <c r="BT64" i="1" s="1"/>
  <c r="BQ44" i="1"/>
  <c r="BQ64" i="1" s="1"/>
  <c r="BO44" i="1"/>
  <c r="BO64" i="1" s="1"/>
  <c r="BN44" i="1"/>
  <c r="BI44" i="1"/>
  <c r="BH44" i="1"/>
  <c r="BH64" i="1" s="1"/>
  <c r="BD44" i="1"/>
  <c r="AZ44" i="1"/>
  <c r="AZ64" i="1" s="1"/>
  <c r="AY44" i="1"/>
  <c r="AY64" i="1" s="1"/>
  <c r="AT44" i="1"/>
  <c r="AT64" i="1" s="1"/>
  <c r="AS44" i="1"/>
  <c r="AS64" i="1" s="1"/>
  <c r="AQ44" i="1"/>
  <c r="AP44" i="1"/>
  <c r="AP64" i="1" s="1"/>
  <c r="AN44" i="1"/>
  <c r="AM44" i="1"/>
  <c r="AM64" i="1" s="1"/>
  <c r="AK44" i="1"/>
  <c r="AK64" i="1" s="1"/>
  <c r="AJ44" i="1"/>
  <c r="AJ64" i="1" s="1"/>
  <c r="AH44" i="1"/>
  <c r="AH64" i="1" s="1"/>
  <c r="AG44" i="1"/>
  <c r="AG64" i="1" s="1"/>
  <c r="AE44" i="1"/>
  <c r="AE64" i="1" s="1"/>
  <c r="AD44" i="1"/>
  <c r="AD64" i="1" s="1"/>
  <c r="AB44" i="1"/>
  <c r="AA44" i="1"/>
  <c r="AA64" i="1" s="1"/>
  <c r="S44" i="1"/>
  <c r="S64" i="1" s="1"/>
  <c r="R44" i="1"/>
  <c r="R64" i="1" s="1"/>
  <c r="P44" i="1"/>
  <c r="P64" i="1" s="1"/>
  <c r="O44" i="1"/>
  <c r="O64" i="1" s="1"/>
  <c r="M44" i="1"/>
  <c r="M64" i="1" s="1"/>
  <c r="E44" i="1"/>
  <c r="D44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A43" i="1"/>
  <c r="EA42" i="1" s="1"/>
  <c r="DX43" i="1"/>
  <c r="DX42" i="1" s="1"/>
  <c r="DU43" i="1"/>
  <c r="DU42" i="1" s="1"/>
  <c r="DR43" i="1"/>
  <c r="DR42" i="1" s="1"/>
  <c r="DO43" i="1"/>
  <c r="DO42" i="1" s="1"/>
  <c r="DL43" i="1"/>
  <c r="DL42" i="1" s="1"/>
  <c r="DI43" i="1"/>
  <c r="DI42" i="1" s="1"/>
  <c r="DE43" i="1"/>
  <c r="DE42" i="1" s="1"/>
  <c r="DD43" i="1"/>
  <c r="DD42" i="1" s="1"/>
  <c r="Y43" i="1"/>
  <c r="X43" i="1"/>
  <c r="J43" i="1"/>
  <c r="I43" i="1"/>
  <c r="I42" i="1" s="1"/>
  <c r="DZ42" i="1"/>
  <c r="DY42" i="1"/>
  <c r="DW42" i="1"/>
  <c r="DV42" i="1"/>
  <c r="DT42" i="1"/>
  <c r="DS42" i="1"/>
  <c r="DQ42" i="1"/>
  <c r="DP42" i="1"/>
  <c r="DN42" i="1"/>
  <c r="DM42" i="1"/>
  <c r="DK42" i="1"/>
  <c r="DJ42" i="1"/>
  <c r="DH42" i="1"/>
  <c r="DG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A42" i="1"/>
  <c r="AZ42" i="1"/>
  <c r="AZ27" i="1" s="1"/>
  <c r="AY42" i="1"/>
  <c r="AY27" i="1" s="1"/>
  <c r="AU42" i="1"/>
  <c r="AT42" i="1"/>
  <c r="AS42" i="1"/>
  <c r="AR42" i="1"/>
  <c r="AQ42" i="1"/>
  <c r="AP42" i="1"/>
  <c r="EI42" i="1" s="1"/>
  <c r="AO42" i="1"/>
  <c r="AN42" i="1"/>
  <c r="AN27" i="1" s="1"/>
  <c r="AM42" i="1"/>
  <c r="AL42" i="1"/>
  <c r="AK42" i="1"/>
  <c r="AK27" i="1" s="1"/>
  <c r="AJ42" i="1"/>
  <c r="AJ27" i="1" s="1"/>
  <c r="AI42" i="1"/>
  <c r="AH42" i="1"/>
  <c r="AH27" i="1" s="1"/>
  <c r="AG42" i="1"/>
  <c r="AF42" i="1"/>
  <c r="AE42" i="1"/>
  <c r="AD42" i="1"/>
  <c r="AC42" i="1"/>
  <c r="AB42" i="1"/>
  <c r="AA42" i="1"/>
  <c r="Z42" i="1"/>
  <c r="T42" i="1"/>
  <c r="S42" i="1"/>
  <c r="R42" i="1"/>
  <c r="Q42" i="1"/>
  <c r="P42" i="1"/>
  <c r="O42" i="1"/>
  <c r="N42" i="1"/>
  <c r="M42" i="1"/>
  <c r="L42" i="1"/>
  <c r="K42" i="1"/>
  <c r="H42" i="1"/>
  <c r="EP41" i="1"/>
  <c r="EO41" i="1"/>
  <c r="EN41" i="1"/>
  <c r="EL41" i="1"/>
  <c r="EK41" i="1"/>
  <c r="EJ41" i="1"/>
  <c r="EI41" i="1"/>
  <c r="EH41" i="1"/>
  <c r="EG41" i="1"/>
  <c r="EF41" i="1"/>
  <c r="EE41" i="1"/>
  <c r="EA41" i="1"/>
  <c r="DX41" i="1"/>
  <c r="DU41" i="1"/>
  <c r="DR41" i="1"/>
  <c r="DO41" i="1"/>
  <c r="DL41" i="1"/>
  <c r="DI41" i="1"/>
  <c r="DE41" i="1"/>
  <c r="DD41" i="1"/>
  <c r="DC41" i="1"/>
  <c r="CZ41" i="1"/>
  <c r="CW41" i="1"/>
  <c r="CT41" i="1"/>
  <c r="CQ41" i="1"/>
  <c r="CM41" i="1"/>
  <c r="CL41" i="1"/>
  <c r="CK41" i="1"/>
  <c r="BV41" i="1"/>
  <c r="BR41" i="1"/>
  <c r="BQ41" i="1"/>
  <c r="BP41" i="1"/>
  <c r="BJ41" i="1"/>
  <c r="BG41" i="1"/>
  <c r="BD41" i="1"/>
  <c r="BA41" i="1"/>
  <c r="AU41" i="1"/>
  <c r="AR41" i="1"/>
  <c r="AO41" i="1"/>
  <c r="AL41" i="1"/>
  <c r="AI41" i="1"/>
  <c r="AF41" i="1"/>
  <c r="AC41" i="1"/>
  <c r="Y41" i="1"/>
  <c r="X41" i="1"/>
  <c r="T41" i="1"/>
  <c r="Q41" i="1"/>
  <c r="N41" i="1"/>
  <c r="J41" i="1"/>
  <c r="I41" i="1"/>
  <c r="EP40" i="1"/>
  <c r="EO40" i="1"/>
  <c r="EN40" i="1"/>
  <c r="EL40" i="1"/>
  <c r="EK40" i="1"/>
  <c r="EJ40" i="1"/>
  <c r="EI40" i="1"/>
  <c r="EH40" i="1"/>
  <c r="EG40" i="1"/>
  <c r="EF40" i="1"/>
  <c r="EE40" i="1"/>
  <c r="EA40" i="1"/>
  <c r="DX40" i="1"/>
  <c r="DU40" i="1"/>
  <c r="DR40" i="1"/>
  <c r="DO40" i="1"/>
  <c r="DL40" i="1"/>
  <c r="DI40" i="1"/>
  <c r="DE40" i="1"/>
  <c r="DD40" i="1"/>
  <c r="DC40" i="1"/>
  <c r="CZ40" i="1"/>
  <c r="CW40" i="1"/>
  <c r="CT40" i="1"/>
  <c r="CQ40" i="1"/>
  <c r="CM40" i="1"/>
  <c r="CL40" i="1"/>
  <c r="CK40" i="1"/>
  <c r="BV40" i="1"/>
  <c r="BR40" i="1"/>
  <c r="BQ40" i="1"/>
  <c r="BP40" i="1"/>
  <c r="BJ40" i="1"/>
  <c r="BG40" i="1"/>
  <c r="BD40" i="1"/>
  <c r="BA40" i="1"/>
  <c r="AU40" i="1"/>
  <c r="AR40" i="1"/>
  <c r="AO40" i="1"/>
  <c r="AL40" i="1"/>
  <c r="AI40" i="1"/>
  <c r="AF40" i="1"/>
  <c r="AC40" i="1"/>
  <c r="Y40" i="1"/>
  <c r="X40" i="1"/>
  <c r="T40" i="1"/>
  <c r="Q40" i="1"/>
  <c r="N40" i="1"/>
  <c r="J40" i="1"/>
  <c r="I40" i="1"/>
  <c r="EP39" i="1"/>
  <c r="EO39" i="1"/>
  <c r="EN39" i="1"/>
  <c r="EL39" i="1"/>
  <c r="EK39" i="1"/>
  <c r="EJ39" i="1"/>
  <c r="EI39" i="1"/>
  <c r="EH39" i="1"/>
  <c r="EG39" i="1"/>
  <c r="EF39" i="1"/>
  <c r="EE39" i="1"/>
  <c r="EA39" i="1"/>
  <c r="DX39" i="1"/>
  <c r="DU39" i="1"/>
  <c r="DR39" i="1"/>
  <c r="DO39" i="1"/>
  <c r="DL39" i="1"/>
  <c r="DI39" i="1"/>
  <c r="DE39" i="1"/>
  <c r="DD39" i="1"/>
  <c r="DC39" i="1"/>
  <c r="CZ39" i="1"/>
  <c r="CW39" i="1"/>
  <c r="CT39" i="1"/>
  <c r="CQ39" i="1"/>
  <c r="CM39" i="1"/>
  <c r="CL39" i="1"/>
  <c r="CK39" i="1"/>
  <c r="BV39" i="1"/>
  <c r="BS39" i="1"/>
  <c r="BP39" i="1"/>
  <c r="BJ39" i="1"/>
  <c r="BG39" i="1"/>
  <c r="BD39" i="1"/>
  <c r="BA39" i="1"/>
  <c r="AU39" i="1"/>
  <c r="AR39" i="1"/>
  <c r="AO39" i="1"/>
  <c r="AL39" i="1"/>
  <c r="AI39" i="1"/>
  <c r="AF39" i="1"/>
  <c r="AC39" i="1"/>
  <c r="Y39" i="1"/>
  <c r="X39" i="1"/>
  <c r="T39" i="1"/>
  <c r="Q39" i="1"/>
  <c r="N39" i="1"/>
  <c r="J39" i="1"/>
  <c r="I39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A38" i="1"/>
  <c r="DE38" i="1"/>
  <c r="DD38" i="1"/>
  <c r="Y38" i="1"/>
  <c r="X38" i="1"/>
  <c r="T38" i="1"/>
  <c r="Q38" i="1"/>
  <c r="N38" i="1"/>
  <c r="J38" i="1"/>
  <c r="I38" i="1"/>
  <c r="EP37" i="1"/>
  <c r="EO37" i="1"/>
  <c r="EN37" i="1"/>
  <c r="EL37" i="1"/>
  <c r="EK37" i="1"/>
  <c r="EJ37" i="1"/>
  <c r="EI37" i="1"/>
  <c r="EH37" i="1"/>
  <c r="EG37" i="1"/>
  <c r="EF37" i="1"/>
  <c r="EE37" i="1"/>
  <c r="EA37" i="1"/>
  <c r="DX37" i="1"/>
  <c r="DU37" i="1"/>
  <c r="DR37" i="1"/>
  <c r="DO37" i="1"/>
  <c r="DL37" i="1"/>
  <c r="DI37" i="1"/>
  <c r="DE37" i="1"/>
  <c r="DD37" i="1"/>
  <c r="DC37" i="1"/>
  <c r="CZ37" i="1"/>
  <c r="CW37" i="1"/>
  <c r="CT37" i="1"/>
  <c r="CQ37" i="1"/>
  <c r="CM37" i="1"/>
  <c r="CL37" i="1"/>
  <c r="CK37" i="1"/>
  <c r="BV37" i="1"/>
  <c r="BR37" i="1"/>
  <c r="BQ37" i="1"/>
  <c r="BP37" i="1"/>
  <c r="BJ37" i="1"/>
  <c r="BG37" i="1"/>
  <c r="BD37" i="1"/>
  <c r="BA37" i="1"/>
  <c r="AU37" i="1"/>
  <c r="AR37" i="1"/>
  <c r="AO37" i="1"/>
  <c r="AL37" i="1"/>
  <c r="AI37" i="1"/>
  <c r="AF37" i="1"/>
  <c r="AC37" i="1"/>
  <c r="Y37" i="1"/>
  <c r="X37" i="1"/>
  <c r="T37" i="1"/>
  <c r="Q37" i="1"/>
  <c r="N37" i="1"/>
  <c r="J37" i="1"/>
  <c r="I37" i="1"/>
  <c r="EP36" i="1"/>
  <c r="EO36" i="1"/>
  <c r="EN36" i="1"/>
  <c r="EL36" i="1"/>
  <c r="EK36" i="1"/>
  <c r="EI36" i="1"/>
  <c r="EG36" i="1"/>
  <c r="EF36" i="1"/>
  <c r="EE36" i="1"/>
  <c r="EA36" i="1"/>
  <c r="DX36" i="1"/>
  <c r="DU36" i="1"/>
  <c r="DR36" i="1"/>
  <c r="DO36" i="1"/>
  <c r="DJ36" i="1"/>
  <c r="DD36" i="1" s="1"/>
  <c r="DI36" i="1"/>
  <c r="DE36" i="1"/>
  <c r="DC36" i="1"/>
  <c r="CZ36" i="1"/>
  <c r="CW36" i="1"/>
  <c r="CT36" i="1"/>
  <c r="CQ36" i="1"/>
  <c r="CM36" i="1"/>
  <c r="CL36" i="1"/>
  <c r="CK36" i="1"/>
  <c r="BV36" i="1"/>
  <c r="BR36" i="1"/>
  <c r="BQ36" i="1"/>
  <c r="BP36" i="1"/>
  <c r="BJ36" i="1"/>
  <c r="BF36" i="1"/>
  <c r="BE36" i="1"/>
  <c r="BD36" i="1"/>
  <c r="BA36" i="1"/>
  <c r="AS36" i="1"/>
  <c r="AR36" i="1"/>
  <c r="AO36" i="1"/>
  <c r="AL36" i="1"/>
  <c r="AD36" i="1"/>
  <c r="AC36" i="1"/>
  <c r="Y36" i="1"/>
  <c r="T36" i="1"/>
  <c r="Q36" i="1"/>
  <c r="N36" i="1"/>
  <c r="J36" i="1"/>
  <c r="I36" i="1"/>
  <c r="EP35" i="1"/>
  <c r="EO35" i="1"/>
  <c r="EN35" i="1"/>
  <c r="EL35" i="1"/>
  <c r="EK35" i="1"/>
  <c r="EJ35" i="1"/>
  <c r="EI35" i="1"/>
  <c r="EH35" i="1"/>
  <c r="EG35" i="1"/>
  <c r="EF35" i="1"/>
  <c r="EE35" i="1"/>
  <c r="EA35" i="1"/>
  <c r="DX35" i="1"/>
  <c r="DU35" i="1"/>
  <c r="DR35" i="1"/>
  <c r="DO35" i="1"/>
  <c r="DL35" i="1"/>
  <c r="DI35" i="1"/>
  <c r="DE35" i="1"/>
  <c r="DD35" i="1"/>
  <c r="DC35" i="1"/>
  <c r="CZ35" i="1"/>
  <c r="CW35" i="1"/>
  <c r="CT35" i="1"/>
  <c r="CQ35" i="1"/>
  <c r="CM35" i="1"/>
  <c r="CL35" i="1"/>
  <c r="CK35" i="1"/>
  <c r="BV35" i="1"/>
  <c r="BR35" i="1"/>
  <c r="BQ35" i="1"/>
  <c r="BP35" i="1"/>
  <c r="BJ35" i="1"/>
  <c r="BG35" i="1"/>
  <c r="BD35" i="1"/>
  <c r="BA35" i="1"/>
  <c r="AU35" i="1"/>
  <c r="AR35" i="1"/>
  <c r="AO35" i="1"/>
  <c r="AL35" i="1"/>
  <c r="AI35" i="1"/>
  <c r="AF35" i="1"/>
  <c r="AC35" i="1"/>
  <c r="Y35" i="1"/>
  <c r="X35" i="1"/>
  <c r="T35" i="1"/>
  <c r="Q35" i="1"/>
  <c r="N35" i="1"/>
  <c r="J35" i="1"/>
  <c r="I35" i="1"/>
  <c r="EP34" i="1"/>
  <c r="EO34" i="1"/>
  <c r="EN34" i="1"/>
  <c r="EL34" i="1"/>
  <c r="EK34" i="1"/>
  <c r="EJ34" i="1"/>
  <c r="EI34" i="1"/>
  <c r="EH34" i="1"/>
  <c r="EG34" i="1"/>
  <c r="EF34" i="1"/>
  <c r="EE34" i="1"/>
  <c r="EA34" i="1"/>
  <c r="DX34" i="1"/>
  <c r="DU34" i="1"/>
  <c r="DR34" i="1"/>
  <c r="DO34" i="1"/>
  <c r="DL34" i="1"/>
  <c r="DI34" i="1"/>
  <c r="DE34" i="1"/>
  <c r="DD34" i="1"/>
  <c r="DC34" i="1"/>
  <c r="CZ34" i="1"/>
  <c r="CW34" i="1"/>
  <c r="CT34" i="1"/>
  <c r="CQ34" i="1"/>
  <c r="CM34" i="1"/>
  <c r="CL34" i="1"/>
  <c r="CK34" i="1"/>
  <c r="BV34" i="1"/>
  <c r="BR34" i="1"/>
  <c r="BQ34" i="1"/>
  <c r="BP34" i="1"/>
  <c r="BJ34" i="1"/>
  <c r="BG34" i="1"/>
  <c r="BD34" i="1"/>
  <c r="BA34" i="1"/>
  <c r="AU34" i="1"/>
  <c r="AR34" i="1"/>
  <c r="AO34" i="1"/>
  <c r="AL34" i="1"/>
  <c r="AI34" i="1"/>
  <c r="AF34" i="1"/>
  <c r="AC34" i="1"/>
  <c r="Y34" i="1"/>
  <c r="X34" i="1"/>
  <c r="T34" i="1"/>
  <c r="Q34" i="1"/>
  <c r="N34" i="1"/>
  <c r="J34" i="1"/>
  <c r="I34" i="1"/>
  <c r="EP33" i="1"/>
  <c r="EO33" i="1"/>
  <c r="EL33" i="1"/>
  <c r="EK33" i="1"/>
  <c r="EJ33" i="1"/>
  <c r="EI33" i="1"/>
  <c r="EH33" i="1"/>
  <c r="EG33" i="1"/>
  <c r="EF33" i="1"/>
  <c r="EE33" i="1"/>
  <c r="EA33" i="1"/>
  <c r="DX33" i="1"/>
  <c r="DU33" i="1"/>
  <c r="DR33" i="1"/>
  <c r="DO33" i="1"/>
  <c r="DL33" i="1"/>
  <c r="DD33" i="1"/>
  <c r="DC33" i="1"/>
  <c r="CZ33" i="1"/>
  <c r="CW33" i="1"/>
  <c r="CT33" i="1"/>
  <c r="CQ33" i="1"/>
  <c r="CM33" i="1"/>
  <c r="CL33" i="1"/>
  <c r="CK33" i="1"/>
  <c r="BV33" i="1"/>
  <c r="BS33" i="1"/>
  <c r="BP33" i="1"/>
  <c r="BJ33" i="1"/>
  <c r="BG33" i="1"/>
  <c r="BD33" i="1"/>
  <c r="BA33" i="1"/>
  <c r="AU33" i="1"/>
  <c r="AR33" i="1"/>
  <c r="AO33" i="1"/>
  <c r="AL33" i="1"/>
  <c r="AI33" i="1"/>
  <c r="AF33" i="1"/>
  <c r="AC33" i="1"/>
  <c r="Y33" i="1"/>
  <c r="X33" i="1"/>
  <c r="T33" i="1"/>
  <c r="Q33" i="1"/>
  <c r="N33" i="1"/>
  <c r="J33" i="1"/>
  <c r="I33" i="1"/>
  <c r="EP32" i="1"/>
  <c r="EO32" i="1"/>
  <c r="EN32" i="1"/>
  <c r="EL32" i="1"/>
  <c r="EK32" i="1"/>
  <c r="EJ32" i="1"/>
  <c r="EI32" i="1"/>
  <c r="EH32" i="1"/>
  <c r="EG32" i="1"/>
  <c r="EF32" i="1"/>
  <c r="EE32" i="1"/>
  <c r="EA32" i="1"/>
  <c r="DX32" i="1"/>
  <c r="DU32" i="1"/>
  <c r="DR32" i="1"/>
  <c r="DO32" i="1"/>
  <c r="DL32" i="1"/>
  <c r="DI32" i="1"/>
  <c r="DE32" i="1"/>
  <c r="DD32" i="1"/>
  <c r="DC32" i="1"/>
  <c r="CZ32" i="1"/>
  <c r="CW32" i="1"/>
  <c r="CT32" i="1"/>
  <c r="CQ32" i="1"/>
  <c r="CM32" i="1"/>
  <c r="CL32" i="1"/>
  <c r="CK32" i="1"/>
  <c r="BV32" i="1"/>
  <c r="BR32" i="1"/>
  <c r="BQ32" i="1"/>
  <c r="BP32" i="1"/>
  <c r="BJ32" i="1"/>
  <c r="BG32" i="1"/>
  <c r="BD32" i="1"/>
  <c r="BA32" i="1"/>
  <c r="AU32" i="1"/>
  <c r="AR32" i="1"/>
  <c r="AO32" i="1"/>
  <c r="AL32" i="1"/>
  <c r="AI32" i="1"/>
  <c r="AF32" i="1"/>
  <c r="AC32" i="1"/>
  <c r="Y32" i="1"/>
  <c r="X32" i="1"/>
  <c r="T32" i="1"/>
  <c r="Q32" i="1"/>
  <c r="N32" i="1"/>
  <c r="J32" i="1"/>
  <c r="I32" i="1"/>
  <c r="EP31" i="1"/>
  <c r="EO31" i="1"/>
  <c r="EN31" i="1"/>
  <c r="EL31" i="1"/>
  <c r="EK31" i="1"/>
  <c r="EJ31" i="1"/>
  <c r="EI31" i="1"/>
  <c r="EH31" i="1"/>
  <c r="EG31" i="1"/>
  <c r="EF31" i="1"/>
  <c r="EE31" i="1"/>
  <c r="EA31" i="1"/>
  <c r="DX31" i="1"/>
  <c r="DU31" i="1"/>
  <c r="DR31" i="1"/>
  <c r="DO31" i="1"/>
  <c r="DJ31" i="1"/>
  <c r="DI31" i="1"/>
  <c r="DE31" i="1"/>
  <c r="DC31" i="1"/>
  <c r="CZ31" i="1"/>
  <c r="CW31" i="1"/>
  <c r="CT31" i="1"/>
  <c r="CQ31" i="1"/>
  <c r="CM31" i="1"/>
  <c r="CL31" i="1"/>
  <c r="CK31" i="1"/>
  <c r="BV31" i="1"/>
  <c r="BR31" i="1"/>
  <c r="BQ31" i="1"/>
  <c r="BP31" i="1"/>
  <c r="BJ31" i="1"/>
  <c r="BF31" i="1"/>
  <c r="BE31" i="1"/>
  <c r="BD31" i="1"/>
  <c r="BA31" i="1"/>
  <c r="AU31" i="1"/>
  <c r="AR31" i="1"/>
  <c r="AO31" i="1"/>
  <c r="AL31" i="1"/>
  <c r="AI31" i="1"/>
  <c r="AF31" i="1"/>
  <c r="AC31" i="1"/>
  <c r="Y31" i="1"/>
  <c r="X31" i="1"/>
  <c r="T31" i="1"/>
  <c r="Q31" i="1"/>
  <c r="N31" i="1"/>
  <c r="J31" i="1"/>
  <c r="I31" i="1"/>
  <c r="EP30" i="1"/>
  <c r="EO30" i="1"/>
  <c r="EN30" i="1"/>
  <c r="EL30" i="1"/>
  <c r="EK30" i="1"/>
  <c r="EJ30" i="1"/>
  <c r="EI30" i="1"/>
  <c r="EH30" i="1"/>
  <c r="EG30" i="1"/>
  <c r="EF30" i="1"/>
  <c r="EE30" i="1"/>
  <c r="EA30" i="1"/>
  <c r="DX30" i="1"/>
  <c r="DU30" i="1"/>
  <c r="DR30" i="1"/>
  <c r="DO30" i="1"/>
  <c r="DL30" i="1"/>
  <c r="DI30" i="1"/>
  <c r="DE30" i="1"/>
  <c r="DD30" i="1"/>
  <c r="DC30" i="1"/>
  <c r="CZ30" i="1"/>
  <c r="CW30" i="1"/>
  <c r="CT30" i="1"/>
  <c r="CQ30" i="1"/>
  <c r="CM30" i="1"/>
  <c r="CL30" i="1"/>
  <c r="CK30" i="1"/>
  <c r="BV30" i="1"/>
  <c r="BS30" i="1"/>
  <c r="BP30" i="1"/>
  <c r="BJ30" i="1"/>
  <c r="BG30" i="1"/>
  <c r="BD30" i="1"/>
  <c r="BA30" i="1"/>
  <c r="AU30" i="1"/>
  <c r="AR30" i="1"/>
  <c r="AO30" i="1"/>
  <c r="AL30" i="1"/>
  <c r="AI30" i="1"/>
  <c r="AF30" i="1"/>
  <c r="AC30" i="1"/>
  <c r="Y30" i="1"/>
  <c r="X30" i="1"/>
  <c r="T30" i="1"/>
  <c r="Q30" i="1"/>
  <c r="N30" i="1"/>
  <c r="J30" i="1"/>
  <c r="I30" i="1"/>
  <c r="EP29" i="1"/>
  <c r="EO29" i="1"/>
  <c r="EN29" i="1"/>
  <c r="EL29" i="1"/>
  <c r="EK29" i="1"/>
  <c r="EJ29" i="1"/>
  <c r="EI29" i="1"/>
  <c r="EH29" i="1"/>
  <c r="EG29" i="1"/>
  <c r="EF29" i="1"/>
  <c r="EE29" i="1"/>
  <c r="EA29" i="1"/>
  <c r="DX29" i="1"/>
  <c r="DU29" i="1"/>
  <c r="DR29" i="1"/>
  <c r="DO29" i="1"/>
  <c r="DL29" i="1"/>
  <c r="DI29" i="1"/>
  <c r="DE29" i="1"/>
  <c r="DD29" i="1"/>
  <c r="DC29" i="1"/>
  <c r="CZ29" i="1"/>
  <c r="CW29" i="1"/>
  <c r="CT29" i="1"/>
  <c r="CQ29" i="1"/>
  <c r="CM29" i="1"/>
  <c r="CL29" i="1"/>
  <c r="CK29" i="1"/>
  <c r="BV29" i="1"/>
  <c r="BS29" i="1"/>
  <c r="BP29" i="1"/>
  <c r="BJ29" i="1"/>
  <c r="BG29" i="1"/>
  <c r="BD29" i="1"/>
  <c r="BA29" i="1"/>
  <c r="AU29" i="1"/>
  <c r="AR29" i="1"/>
  <c r="AO29" i="1"/>
  <c r="AL29" i="1"/>
  <c r="AI29" i="1"/>
  <c r="AF29" i="1"/>
  <c r="AC29" i="1"/>
  <c r="Y29" i="1"/>
  <c r="X29" i="1"/>
  <c r="T29" i="1"/>
  <c r="Q29" i="1"/>
  <c r="N29" i="1"/>
  <c r="J29" i="1"/>
  <c r="I29" i="1"/>
  <c r="EP28" i="1"/>
  <c r="EO28" i="1"/>
  <c r="EN28" i="1"/>
  <c r="EL28" i="1"/>
  <c r="EK28" i="1"/>
  <c r="EJ28" i="1"/>
  <c r="EI28" i="1"/>
  <c r="EH28" i="1"/>
  <c r="EG28" i="1"/>
  <c r="EF28" i="1"/>
  <c r="EE28" i="1"/>
  <c r="EA28" i="1"/>
  <c r="DX28" i="1"/>
  <c r="DU28" i="1"/>
  <c r="DR28" i="1"/>
  <c r="DO28" i="1"/>
  <c r="DL28" i="1"/>
  <c r="DI28" i="1"/>
  <c r="DE28" i="1"/>
  <c r="DD28" i="1"/>
  <c r="DC28" i="1"/>
  <c r="CZ28" i="1"/>
  <c r="CW28" i="1"/>
  <c r="CT28" i="1"/>
  <c r="CQ28" i="1"/>
  <c r="CM28" i="1"/>
  <c r="CL28" i="1"/>
  <c r="CK28" i="1"/>
  <c r="BV28" i="1"/>
  <c r="BR28" i="1"/>
  <c r="BQ28" i="1"/>
  <c r="BP28" i="1"/>
  <c r="BJ28" i="1"/>
  <c r="BF28" i="1"/>
  <c r="BE28" i="1"/>
  <c r="BD28" i="1"/>
  <c r="BA28" i="1"/>
  <c r="AU28" i="1"/>
  <c r="AR28" i="1"/>
  <c r="AO28" i="1"/>
  <c r="AL28" i="1"/>
  <c r="AI28" i="1"/>
  <c r="AF28" i="1"/>
  <c r="AC28" i="1"/>
  <c r="Y28" i="1"/>
  <c r="X28" i="1"/>
  <c r="T28" i="1"/>
  <c r="Q28" i="1"/>
  <c r="N28" i="1"/>
  <c r="J28" i="1"/>
  <c r="I28" i="1"/>
  <c r="DZ27" i="1"/>
  <c r="DY27" i="1"/>
  <c r="DW27" i="1"/>
  <c r="DV27" i="1"/>
  <c r="DT27" i="1"/>
  <c r="DS27" i="1"/>
  <c r="DQ27" i="1"/>
  <c r="DP27" i="1"/>
  <c r="DN27" i="1"/>
  <c r="DM27" i="1"/>
  <c r="DK27" i="1"/>
  <c r="DH27" i="1"/>
  <c r="DG27" i="1"/>
  <c r="DB27" i="1"/>
  <c r="DA27" i="1"/>
  <c r="CY27" i="1"/>
  <c r="CX27" i="1"/>
  <c r="CV27" i="1"/>
  <c r="CU27" i="1"/>
  <c r="CS27" i="1"/>
  <c r="CR27" i="1"/>
  <c r="CP27" i="1"/>
  <c r="CO27" i="1"/>
  <c r="CJ27" i="1"/>
  <c r="CI27" i="1"/>
  <c r="BU27" i="1"/>
  <c r="BT27" i="1"/>
  <c r="BO27" i="1"/>
  <c r="BN27" i="1"/>
  <c r="BI27" i="1"/>
  <c r="BH27" i="1"/>
  <c r="BD27" i="1"/>
  <c r="AT27" i="1"/>
  <c r="AQ27" i="1"/>
  <c r="AP27" i="1"/>
  <c r="AM27" i="1"/>
  <c r="AE27" i="1"/>
  <c r="AA27" i="1"/>
  <c r="S27" i="1"/>
  <c r="R27" i="1"/>
  <c r="P27" i="1"/>
  <c r="O27" i="1"/>
  <c r="M27" i="1"/>
  <c r="L27" i="1"/>
  <c r="EP26" i="1"/>
  <c r="EO26" i="1"/>
  <c r="EN26" i="1"/>
  <c r="EL26" i="1"/>
  <c r="EK26" i="1"/>
  <c r="EJ26" i="1"/>
  <c r="EI26" i="1"/>
  <c r="EH26" i="1"/>
  <c r="EG26" i="1"/>
  <c r="EF26" i="1"/>
  <c r="EE26" i="1"/>
  <c r="EA26" i="1"/>
  <c r="DX26" i="1"/>
  <c r="DU26" i="1"/>
  <c r="DR26" i="1"/>
  <c r="DO26" i="1"/>
  <c r="DL26" i="1"/>
  <c r="DI26" i="1"/>
  <c r="DE26" i="1"/>
  <c r="DD26" i="1"/>
  <c r="DC26" i="1"/>
  <c r="CZ26" i="1"/>
  <c r="CW26" i="1"/>
  <c r="CT26" i="1"/>
  <c r="CQ26" i="1"/>
  <c r="CM26" i="1"/>
  <c r="CL26" i="1"/>
  <c r="CK26" i="1"/>
  <c r="BV26" i="1"/>
  <c r="BS26" i="1"/>
  <c r="BP26" i="1"/>
  <c r="BJ26" i="1"/>
  <c r="BG26" i="1"/>
  <c r="BD26" i="1"/>
  <c r="BA26" i="1"/>
  <c r="AU26" i="1"/>
  <c r="AR26" i="1"/>
  <c r="AO26" i="1"/>
  <c r="AL26" i="1"/>
  <c r="AI26" i="1"/>
  <c r="AF26" i="1"/>
  <c r="AC26" i="1"/>
  <c r="Y26" i="1"/>
  <c r="X26" i="1"/>
  <c r="T26" i="1"/>
  <c r="Q26" i="1"/>
  <c r="N26" i="1"/>
  <c r="J26" i="1"/>
  <c r="I26" i="1"/>
  <c r="EP25" i="1"/>
  <c r="EO25" i="1"/>
  <c r="EN25" i="1"/>
  <c r="EL25" i="1"/>
  <c r="EK25" i="1"/>
  <c r="EJ25" i="1"/>
  <c r="EI25" i="1"/>
  <c r="EH25" i="1"/>
  <c r="EG25" i="1"/>
  <c r="EF25" i="1"/>
  <c r="EE25" i="1"/>
  <c r="EA25" i="1"/>
  <c r="DX25" i="1"/>
  <c r="DU25" i="1"/>
  <c r="DR25" i="1"/>
  <c r="DO25" i="1"/>
  <c r="DL25" i="1"/>
  <c r="DI25" i="1"/>
  <c r="DE25" i="1"/>
  <c r="DD25" i="1"/>
  <c r="DC25" i="1"/>
  <c r="CZ25" i="1"/>
  <c r="CW25" i="1"/>
  <c r="CT25" i="1"/>
  <c r="CQ25" i="1"/>
  <c r="CM25" i="1"/>
  <c r="CL25" i="1"/>
  <c r="CK25" i="1"/>
  <c r="BV25" i="1"/>
  <c r="BR25" i="1"/>
  <c r="BQ25" i="1"/>
  <c r="BP25" i="1"/>
  <c r="BJ25" i="1"/>
  <c r="BF25" i="1"/>
  <c r="BE25" i="1"/>
  <c r="BD25" i="1"/>
  <c r="BA25" i="1"/>
  <c r="AU25" i="1"/>
  <c r="AR25" i="1"/>
  <c r="AO25" i="1"/>
  <c r="AL25" i="1"/>
  <c r="AI25" i="1"/>
  <c r="AF25" i="1"/>
  <c r="AC25" i="1"/>
  <c r="Y25" i="1"/>
  <c r="X25" i="1"/>
  <c r="T25" i="1"/>
  <c r="Q25" i="1"/>
  <c r="N25" i="1"/>
  <c r="J25" i="1"/>
  <c r="I25" i="1"/>
  <c r="EO23" i="1"/>
  <c r="EN23" i="1"/>
  <c r="EL23" i="1"/>
  <c r="EK23" i="1"/>
  <c r="EJ23" i="1"/>
  <c r="EH23" i="1"/>
  <c r="EG23" i="1"/>
  <c r="EF23" i="1"/>
  <c r="EE23" i="1"/>
  <c r="EA23" i="1"/>
  <c r="DU23" i="1"/>
  <c r="DR23" i="1"/>
  <c r="DO23" i="1"/>
  <c r="DL23" i="1"/>
  <c r="DI23" i="1"/>
  <c r="DE23" i="1"/>
  <c r="DA23" i="1"/>
  <c r="CX23" i="1"/>
  <c r="CU23" i="1"/>
  <c r="CR23" i="1"/>
  <c r="CO23" i="1"/>
  <c r="CM23" i="1"/>
  <c r="CK23" i="1"/>
  <c r="BV23" i="1"/>
  <c r="BR23" i="1"/>
  <c r="BQ23" i="1"/>
  <c r="BP23" i="1"/>
  <c r="BJ23" i="1"/>
  <c r="BF23" i="1"/>
  <c r="BE23" i="1"/>
  <c r="BD23" i="1"/>
  <c r="BA23" i="1"/>
  <c r="AU23" i="1"/>
  <c r="AO23" i="1"/>
  <c r="AL23" i="1"/>
  <c r="AI23" i="1"/>
  <c r="AF23" i="1"/>
  <c r="AC23" i="1"/>
  <c r="Y23" i="1"/>
  <c r="X23" i="1"/>
  <c r="T23" i="1"/>
  <c r="Q23" i="1"/>
  <c r="N23" i="1"/>
  <c r="J23" i="1"/>
  <c r="I23" i="1"/>
  <c r="EP22" i="1"/>
  <c r="EO22" i="1"/>
  <c r="EN22" i="1"/>
  <c r="EL22" i="1"/>
  <c r="EK22" i="1"/>
  <c r="EJ22" i="1"/>
  <c r="EI22" i="1"/>
  <c r="EH22" i="1"/>
  <c r="EG22" i="1"/>
  <c r="EF22" i="1"/>
  <c r="EE22" i="1"/>
  <c r="EA22" i="1"/>
  <c r="DX22" i="1"/>
  <c r="DU22" i="1"/>
  <c r="DR22" i="1"/>
  <c r="DO22" i="1"/>
  <c r="DL22" i="1"/>
  <c r="DI22" i="1"/>
  <c r="DE22" i="1"/>
  <c r="DD22" i="1"/>
  <c r="DC22" i="1"/>
  <c r="CZ22" i="1"/>
  <c r="CW22" i="1"/>
  <c r="CT22" i="1"/>
  <c r="CQ22" i="1"/>
  <c r="CM22" i="1"/>
  <c r="CL22" i="1"/>
  <c r="CK22" i="1"/>
  <c r="BV22" i="1"/>
  <c r="BR22" i="1"/>
  <c r="BQ22" i="1"/>
  <c r="BP22" i="1"/>
  <c r="BJ22" i="1"/>
  <c r="BF22" i="1"/>
  <c r="BE22" i="1"/>
  <c r="BD22" i="1"/>
  <c r="BA22" i="1"/>
  <c r="AU22" i="1"/>
  <c r="AR22" i="1"/>
  <c r="AO22" i="1"/>
  <c r="AL22" i="1"/>
  <c r="AI22" i="1"/>
  <c r="AF22" i="1"/>
  <c r="AC22" i="1"/>
  <c r="Y22" i="1"/>
  <c r="X22" i="1"/>
  <c r="T22" i="1"/>
  <c r="Q22" i="1"/>
  <c r="N22" i="1"/>
  <c r="J22" i="1"/>
  <c r="I22" i="1"/>
  <c r="EP21" i="1"/>
  <c r="EO21" i="1"/>
  <c r="EN21" i="1"/>
  <c r="EL21" i="1"/>
  <c r="EK21" i="1"/>
  <c r="EJ21" i="1"/>
  <c r="EI21" i="1"/>
  <c r="EH21" i="1"/>
  <c r="EG21" i="1"/>
  <c r="EA21" i="1"/>
  <c r="DX21" i="1"/>
  <c r="DU21" i="1"/>
  <c r="DR21" i="1"/>
  <c r="DO21" i="1"/>
  <c r="DL21" i="1"/>
  <c r="DI21" i="1"/>
  <c r="DE21" i="1"/>
  <c r="DD21" i="1"/>
  <c r="DC21" i="1"/>
  <c r="CZ21" i="1"/>
  <c r="CW21" i="1"/>
  <c r="CT21" i="1"/>
  <c r="CQ21" i="1"/>
  <c r="CM21" i="1"/>
  <c r="CL21" i="1"/>
  <c r="CK21" i="1"/>
  <c r="BV21" i="1"/>
  <c r="BR21" i="1"/>
  <c r="BQ21" i="1"/>
  <c r="BP21" i="1"/>
  <c r="BJ21" i="1"/>
  <c r="BF21" i="1"/>
  <c r="BE21" i="1"/>
  <c r="BD21" i="1"/>
  <c r="BA21" i="1"/>
  <c r="AU21" i="1"/>
  <c r="AR21" i="1"/>
  <c r="AO21" i="1"/>
  <c r="AL21" i="1"/>
  <c r="AI21" i="1"/>
  <c r="AF21" i="1"/>
  <c r="AC21" i="1"/>
  <c r="Y21" i="1"/>
  <c r="X21" i="1"/>
  <c r="Q21" i="1"/>
  <c r="N21" i="1"/>
  <c r="J21" i="1"/>
  <c r="DZ20" i="1"/>
  <c r="DY20" i="1"/>
  <c r="DW20" i="1"/>
  <c r="DT20" i="1"/>
  <c r="DS20" i="1"/>
  <c r="DQ20" i="1"/>
  <c r="DP20" i="1"/>
  <c r="DN20" i="1"/>
  <c r="DM20" i="1"/>
  <c r="DK20" i="1"/>
  <c r="DJ20" i="1"/>
  <c r="DH20" i="1"/>
  <c r="DG20" i="1"/>
  <c r="DB20" i="1"/>
  <c r="CY20" i="1"/>
  <c r="CV20" i="1"/>
  <c r="CS20" i="1"/>
  <c r="CP20" i="1"/>
  <c r="CJ20" i="1"/>
  <c r="CI20" i="1"/>
  <c r="BU20" i="1"/>
  <c r="BT20" i="1"/>
  <c r="BO20" i="1"/>
  <c r="BN20" i="1"/>
  <c r="BI20" i="1"/>
  <c r="BH20" i="1"/>
  <c r="BD20" i="1"/>
  <c r="AZ20" i="1"/>
  <c r="AY20" i="1"/>
  <c r="AT20" i="1"/>
  <c r="AS20" i="1"/>
  <c r="AQ20" i="1"/>
  <c r="AN20" i="1"/>
  <c r="AM20" i="1"/>
  <c r="AK20" i="1"/>
  <c r="AJ20" i="1"/>
  <c r="AH20" i="1"/>
  <c r="AG20" i="1"/>
  <c r="AE20" i="1"/>
  <c r="AD20" i="1"/>
  <c r="AB20" i="1"/>
  <c r="AA20" i="1"/>
  <c r="S20" i="1"/>
  <c r="R20" i="1"/>
  <c r="P20" i="1"/>
  <c r="O20" i="1"/>
  <c r="M20" i="1"/>
  <c r="L20" i="1"/>
  <c r="EP19" i="1"/>
  <c r="EO19" i="1"/>
  <c r="EN19" i="1"/>
  <c r="EL19" i="1"/>
  <c r="EK19" i="1"/>
  <c r="EJ19" i="1"/>
  <c r="EI19" i="1"/>
  <c r="EH19" i="1"/>
  <c r="EG19" i="1"/>
  <c r="EF19" i="1"/>
  <c r="EE19" i="1"/>
  <c r="EA19" i="1"/>
  <c r="DX19" i="1"/>
  <c r="DU19" i="1"/>
  <c r="DR19" i="1"/>
  <c r="DO19" i="1"/>
  <c r="DL19" i="1"/>
  <c r="DI19" i="1"/>
  <c r="DE19" i="1"/>
  <c r="DD19" i="1"/>
  <c r="DC19" i="1"/>
  <c r="CZ19" i="1"/>
  <c r="CW19" i="1"/>
  <c r="CT19" i="1"/>
  <c r="CQ19" i="1"/>
  <c r="CM19" i="1"/>
  <c r="CL19" i="1"/>
  <c r="CK19" i="1"/>
  <c r="BV19" i="1"/>
  <c r="BR19" i="1"/>
  <c r="BQ19" i="1"/>
  <c r="BP19" i="1"/>
  <c r="BJ19" i="1"/>
  <c r="BF19" i="1"/>
  <c r="BE19" i="1"/>
  <c r="BD19" i="1"/>
  <c r="BA19" i="1"/>
  <c r="AU19" i="1"/>
  <c r="AR19" i="1"/>
  <c r="AO19" i="1"/>
  <c r="AL19" i="1"/>
  <c r="AI19" i="1"/>
  <c r="AF19" i="1"/>
  <c r="AC19" i="1"/>
  <c r="Y19" i="1"/>
  <c r="X19" i="1"/>
  <c r="T19" i="1"/>
  <c r="Q19" i="1"/>
  <c r="N19" i="1"/>
  <c r="J19" i="1"/>
  <c r="I19" i="1"/>
  <c r="EP18" i="1"/>
  <c r="EN18" i="1"/>
  <c r="EL18" i="1"/>
  <c r="EK18" i="1"/>
  <c r="EJ18" i="1"/>
  <c r="EI18" i="1"/>
  <c r="EH18" i="1"/>
  <c r="EG18" i="1"/>
  <c r="EF18" i="1"/>
  <c r="EE18" i="1"/>
  <c r="EA18" i="1"/>
  <c r="DX18" i="1"/>
  <c r="DS18" i="1"/>
  <c r="DR18" i="1"/>
  <c r="DO18" i="1"/>
  <c r="DL18" i="1"/>
  <c r="DI18" i="1"/>
  <c r="DE18" i="1"/>
  <c r="DC18" i="1"/>
  <c r="CZ18" i="1"/>
  <c r="CW18" i="1"/>
  <c r="CT18" i="1"/>
  <c r="CQ18" i="1"/>
  <c r="CM18" i="1"/>
  <c r="CL18" i="1"/>
  <c r="CK18" i="1"/>
  <c r="BV18" i="1"/>
  <c r="BR18" i="1"/>
  <c r="BQ18" i="1"/>
  <c r="BP18" i="1"/>
  <c r="BJ18" i="1"/>
  <c r="BF18" i="1"/>
  <c r="BE18" i="1"/>
  <c r="BD18" i="1"/>
  <c r="BA18" i="1"/>
  <c r="AU18" i="1"/>
  <c r="AR18" i="1"/>
  <c r="AO18" i="1"/>
  <c r="AL18" i="1"/>
  <c r="AI18" i="1"/>
  <c r="AF18" i="1"/>
  <c r="AC18" i="1"/>
  <c r="Y18" i="1"/>
  <c r="X18" i="1"/>
  <c r="T18" i="1"/>
  <c r="Q18" i="1"/>
  <c r="N18" i="1"/>
  <c r="J18" i="1"/>
  <c r="I18" i="1"/>
  <c r="DZ17" i="1"/>
  <c r="DY17" i="1"/>
  <c r="DW17" i="1"/>
  <c r="DV17" i="1"/>
  <c r="DT17" i="1"/>
  <c r="DQ17" i="1"/>
  <c r="DP17" i="1"/>
  <c r="DN17" i="1"/>
  <c r="DM17" i="1"/>
  <c r="DK17" i="1"/>
  <c r="DJ17" i="1"/>
  <c r="DH17" i="1"/>
  <c r="DG17" i="1"/>
  <c r="DB17" i="1"/>
  <c r="DA17" i="1"/>
  <c r="CY17" i="1"/>
  <c r="CX17" i="1"/>
  <c r="CV17" i="1"/>
  <c r="CU17" i="1"/>
  <c r="CS17" i="1"/>
  <c r="CR17" i="1"/>
  <c r="CP17" i="1"/>
  <c r="CO17" i="1"/>
  <c r="CJ17" i="1"/>
  <c r="CI17" i="1"/>
  <c r="BU17" i="1"/>
  <c r="BV17" i="1" s="1"/>
  <c r="BT17" i="1"/>
  <c r="BO17" i="1"/>
  <c r="BN17" i="1"/>
  <c r="BI17" i="1"/>
  <c r="BH17" i="1"/>
  <c r="BD17" i="1"/>
  <c r="AZ17" i="1"/>
  <c r="AY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S17" i="1"/>
  <c r="R17" i="1"/>
  <c r="P17" i="1"/>
  <c r="O17" i="1"/>
  <c r="M17" i="1"/>
  <c r="L17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A16" i="1"/>
  <c r="DE16" i="1"/>
  <c r="DD16" i="1"/>
  <c r="Y16" i="1"/>
  <c r="X16" i="1"/>
  <c r="J16" i="1"/>
  <c r="I16" i="1"/>
  <c r="EP15" i="1"/>
  <c r="EO15" i="1"/>
  <c r="EN15" i="1"/>
  <c r="EL15" i="1"/>
  <c r="EK15" i="1"/>
  <c r="EJ15" i="1"/>
  <c r="EI15" i="1"/>
  <c r="EH15" i="1"/>
  <c r="EG15" i="1"/>
  <c r="EF15" i="1"/>
  <c r="EE15" i="1"/>
  <c r="EA15" i="1"/>
  <c r="DX15" i="1"/>
  <c r="DU15" i="1"/>
  <c r="DR15" i="1"/>
  <c r="DO15" i="1"/>
  <c r="DL15" i="1"/>
  <c r="DI15" i="1"/>
  <c r="DE15" i="1"/>
  <c r="DD15" i="1"/>
  <c r="DC15" i="1"/>
  <c r="CZ15" i="1"/>
  <c r="CW15" i="1"/>
  <c r="CT15" i="1"/>
  <c r="CQ15" i="1"/>
  <c r="CM15" i="1"/>
  <c r="CL15" i="1"/>
  <c r="CK15" i="1"/>
  <c r="BV15" i="1"/>
  <c r="BR15" i="1"/>
  <c r="BQ15" i="1"/>
  <c r="BP15" i="1"/>
  <c r="BJ15" i="1"/>
  <c r="BF15" i="1"/>
  <c r="BE15" i="1"/>
  <c r="BD15" i="1"/>
  <c r="BA15" i="1"/>
  <c r="AU15" i="1"/>
  <c r="AR15" i="1"/>
  <c r="AO15" i="1"/>
  <c r="AL15" i="1"/>
  <c r="AI15" i="1"/>
  <c r="AF15" i="1"/>
  <c r="AC15" i="1"/>
  <c r="Y15" i="1"/>
  <c r="X15" i="1"/>
  <c r="T15" i="1"/>
  <c r="Q15" i="1"/>
  <c r="N15" i="1"/>
  <c r="J15" i="1"/>
  <c r="I15" i="1"/>
  <c r="EP14" i="1"/>
  <c r="EO14" i="1"/>
  <c r="EN14" i="1"/>
  <c r="EL14" i="1"/>
  <c r="EK14" i="1"/>
  <c r="EJ14" i="1"/>
  <c r="EI14" i="1"/>
  <c r="EH14" i="1"/>
  <c r="EG14" i="1"/>
  <c r="EF14" i="1"/>
  <c r="EE14" i="1"/>
  <c r="EA14" i="1"/>
  <c r="DX14" i="1"/>
  <c r="DU14" i="1"/>
  <c r="DR14" i="1"/>
  <c r="DO14" i="1"/>
  <c r="DL14" i="1"/>
  <c r="DI14" i="1"/>
  <c r="DE14" i="1"/>
  <c r="DD14" i="1"/>
  <c r="DC14" i="1"/>
  <c r="CZ14" i="1"/>
  <c r="CW14" i="1"/>
  <c r="CT14" i="1"/>
  <c r="CQ14" i="1"/>
  <c r="CM14" i="1"/>
  <c r="CL14" i="1"/>
  <c r="CK14" i="1"/>
  <c r="BV14" i="1"/>
  <c r="BR14" i="1"/>
  <c r="BQ14" i="1"/>
  <c r="BP14" i="1"/>
  <c r="BJ14" i="1"/>
  <c r="BF14" i="1"/>
  <c r="BE14" i="1"/>
  <c r="BD14" i="1"/>
  <c r="BA14" i="1"/>
  <c r="AU14" i="1"/>
  <c r="AR14" i="1"/>
  <c r="AO14" i="1"/>
  <c r="AL14" i="1"/>
  <c r="AI14" i="1"/>
  <c r="AF14" i="1"/>
  <c r="AC14" i="1"/>
  <c r="Y14" i="1"/>
  <c r="X14" i="1"/>
  <c r="T14" i="1"/>
  <c r="Q14" i="1"/>
  <c r="N14" i="1"/>
  <c r="J14" i="1"/>
  <c r="I14" i="1"/>
  <c r="EP13" i="1"/>
  <c r="EO13" i="1"/>
  <c r="EN13" i="1"/>
  <c r="EL13" i="1"/>
  <c r="EK13" i="1"/>
  <c r="EJ13" i="1"/>
  <c r="EI13" i="1"/>
  <c r="EH13" i="1"/>
  <c r="EG13" i="1"/>
  <c r="EF13" i="1"/>
  <c r="EE13" i="1"/>
  <c r="EA13" i="1"/>
  <c r="DX13" i="1"/>
  <c r="DU13" i="1"/>
  <c r="DR13" i="1"/>
  <c r="DO13" i="1"/>
  <c r="DL13" i="1"/>
  <c r="DI13" i="1"/>
  <c r="DE13" i="1"/>
  <c r="DD13" i="1"/>
  <c r="DC13" i="1"/>
  <c r="CZ13" i="1"/>
  <c r="CW13" i="1"/>
  <c r="CT13" i="1"/>
  <c r="CQ13" i="1"/>
  <c r="CM13" i="1"/>
  <c r="CL13" i="1"/>
  <c r="CK13" i="1"/>
  <c r="BV13" i="1"/>
  <c r="BR13" i="1"/>
  <c r="BQ13" i="1"/>
  <c r="BP13" i="1"/>
  <c r="BJ13" i="1"/>
  <c r="BF13" i="1"/>
  <c r="BE13" i="1"/>
  <c r="BD13" i="1"/>
  <c r="BA13" i="1"/>
  <c r="AU13" i="1"/>
  <c r="AR13" i="1"/>
  <c r="AO13" i="1"/>
  <c r="AL13" i="1"/>
  <c r="AI13" i="1"/>
  <c r="AF13" i="1"/>
  <c r="AC13" i="1"/>
  <c r="Y13" i="1"/>
  <c r="X13" i="1"/>
  <c r="T13" i="1"/>
  <c r="Q13" i="1"/>
  <c r="N13" i="1"/>
  <c r="J13" i="1"/>
  <c r="I13" i="1"/>
  <c r="EP12" i="1"/>
  <c r="EO12" i="1"/>
  <c r="EN12" i="1"/>
  <c r="EL12" i="1"/>
  <c r="EK12" i="1"/>
  <c r="EJ12" i="1"/>
  <c r="EI12" i="1"/>
  <c r="EH12" i="1"/>
  <c r="EG12" i="1"/>
  <c r="EF12" i="1"/>
  <c r="EE12" i="1"/>
  <c r="EA12" i="1"/>
  <c r="DX12" i="1"/>
  <c r="DU12" i="1"/>
  <c r="DR12" i="1"/>
  <c r="DO12" i="1"/>
  <c r="DL12" i="1"/>
  <c r="DI12" i="1"/>
  <c r="DE12" i="1"/>
  <c r="DD12" i="1"/>
  <c r="DC12" i="1"/>
  <c r="CZ12" i="1"/>
  <c r="CW12" i="1"/>
  <c r="CT12" i="1"/>
  <c r="CQ12" i="1"/>
  <c r="CM12" i="1"/>
  <c r="CL12" i="1"/>
  <c r="CK12" i="1"/>
  <c r="BV12" i="1"/>
  <c r="BR12" i="1"/>
  <c r="BQ12" i="1"/>
  <c r="BP12" i="1"/>
  <c r="BJ12" i="1"/>
  <c r="BF12" i="1"/>
  <c r="BE12" i="1"/>
  <c r="BD12" i="1"/>
  <c r="BA12" i="1"/>
  <c r="AU12" i="1"/>
  <c r="AR12" i="1"/>
  <c r="AO12" i="1"/>
  <c r="AL12" i="1"/>
  <c r="AI12" i="1"/>
  <c r="AF12" i="1"/>
  <c r="AC12" i="1"/>
  <c r="Y12" i="1"/>
  <c r="X12" i="1"/>
  <c r="T12" i="1"/>
  <c r="Q12" i="1"/>
  <c r="N12" i="1"/>
  <c r="J12" i="1"/>
  <c r="I12" i="1"/>
  <c r="EP11" i="1"/>
  <c r="EO11" i="1"/>
  <c r="EN11" i="1"/>
  <c r="EL11" i="1"/>
  <c r="EK11" i="1"/>
  <c r="EJ11" i="1"/>
  <c r="EI11" i="1"/>
  <c r="EH11" i="1"/>
  <c r="EG11" i="1"/>
  <c r="EF11" i="1"/>
  <c r="EE11" i="1"/>
  <c r="EA11" i="1"/>
  <c r="DX11" i="1"/>
  <c r="DU11" i="1"/>
  <c r="DR11" i="1"/>
  <c r="DO11" i="1"/>
  <c r="DL11" i="1"/>
  <c r="DI11" i="1"/>
  <c r="DE11" i="1"/>
  <c r="DD11" i="1"/>
  <c r="DC11" i="1"/>
  <c r="CZ11" i="1"/>
  <c r="CW11" i="1"/>
  <c r="CT11" i="1"/>
  <c r="CQ11" i="1"/>
  <c r="CM11" i="1"/>
  <c r="CL11" i="1"/>
  <c r="CK11" i="1"/>
  <c r="BV11" i="1"/>
  <c r="BR11" i="1"/>
  <c r="BQ11" i="1"/>
  <c r="BP11" i="1"/>
  <c r="BJ11" i="1"/>
  <c r="BF11" i="1"/>
  <c r="BE11" i="1"/>
  <c r="BD11" i="1"/>
  <c r="BA11" i="1"/>
  <c r="AU11" i="1"/>
  <c r="AR11" i="1"/>
  <c r="AO11" i="1"/>
  <c r="AL11" i="1"/>
  <c r="AI11" i="1"/>
  <c r="AF11" i="1"/>
  <c r="AC11" i="1"/>
  <c r="Y11" i="1"/>
  <c r="X11" i="1"/>
  <c r="T11" i="1"/>
  <c r="Q11" i="1"/>
  <c r="N11" i="1"/>
  <c r="J11" i="1"/>
  <c r="I11" i="1"/>
  <c r="EP10" i="1"/>
  <c r="EO10" i="1"/>
  <c r="EN10" i="1"/>
  <c r="EL10" i="1"/>
  <c r="EK10" i="1"/>
  <c r="EJ10" i="1"/>
  <c r="EI10" i="1"/>
  <c r="EH10" i="1"/>
  <c r="EG10" i="1"/>
  <c r="EF10" i="1"/>
  <c r="EE10" i="1"/>
  <c r="EA10" i="1"/>
  <c r="DX10" i="1"/>
  <c r="DU10" i="1"/>
  <c r="DR10" i="1"/>
  <c r="DO10" i="1"/>
  <c r="DL10" i="1"/>
  <c r="DI10" i="1"/>
  <c r="DE10" i="1"/>
  <c r="DD10" i="1"/>
  <c r="DC10" i="1"/>
  <c r="CZ10" i="1"/>
  <c r="CW10" i="1"/>
  <c r="CT10" i="1"/>
  <c r="CQ10" i="1"/>
  <c r="CM10" i="1"/>
  <c r="CL10" i="1"/>
  <c r="CK10" i="1"/>
  <c r="BV10" i="1"/>
  <c r="BR10" i="1"/>
  <c r="BQ10" i="1"/>
  <c r="BP10" i="1"/>
  <c r="BJ10" i="1"/>
  <c r="BF10" i="1"/>
  <c r="BE10" i="1"/>
  <c r="BD10" i="1"/>
  <c r="BA10" i="1"/>
  <c r="AU10" i="1"/>
  <c r="AR10" i="1"/>
  <c r="AO10" i="1"/>
  <c r="AL10" i="1"/>
  <c r="AI10" i="1"/>
  <c r="AF10" i="1"/>
  <c r="AC10" i="1"/>
  <c r="Y10" i="1"/>
  <c r="X10" i="1"/>
  <c r="T10" i="1"/>
  <c r="Q10" i="1"/>
  <c r="N10" i="1"/>
  <c r="J10" i="1"/>
  <c r="I10" i="1"/>
  <c r="EP9" i="1"/>
  <c r="EO9" i="1"/>
  <c r="EN9" i="1"/>
  <c r="EL9" i="1"/>
  <c r="EK9" i="1"/>
  <c r="EJ9" i="1"/>
  <c r="EI9" i="1"/>
  <c r="EH9" i="1"/>
  <c r="EG9" i="1"/>
  <c r="EF9" i="1"/>
  <c r="EE9" i="1"/>
  <c r="EA9" i="1"/>
  <c r="DX9" i="1"/>
  <c r="DU9" i="1"/>
  <c r="DR9" i="1"/>
  <c r="DO9" i="1"/>
  <c r="DL9" i="1"/>
  <c r="DI9" i="1"/>
  <c r="DE9" i="1"/>
  <c r="DD9" i="1"/>
  <c r="DC9" i="1"/>
  <c r="CZ9" i="1"/>
  <c r="CW9" i="1"/>
  <c r="CT9" i="1"/>
  <c r="CQ9" i="1"/>
  <c r="CM9" i="1"/>
  <c r="CL9" i="1"/>
  <c r="CK9" i="1"/>
  <c r="BV9" i="1"/>
  <c r="BS9" i="1"/>
  <c r="BP9" i="1"/>
  <c r="BJ9" i="1"/>
  <c r="BG9" i="1"/>
  <c r="BD9" i="1"/>
  <c r="BA9" i="1"/>
  <c r="AU9" i="1"/>
  <c r="AR9" i="1"/>
  <c r="AO9" i="1"/>
  <c r="AL9" i="1"/>
  <c r="AI9" i="1"/>
  <c r="AF9" i="1"/>
  <c r="AC9" i="1"/>
  <c r="Z9" i="1"/>
  <c r="T9" i="1"/>
  <c r="Q9" i="1"/>
  <c r="N9" i="1"/>
  <c r="J9" i="1"/>
  <c r="I9" i="1"/>
  <c r="EP8" i="1"/>
  <c r="EO8" i="1"/>
  <c r="EN8" i="1"/>
  <c r="EL8" i="1"/>
  <c r="EK8" i="1"/>
  <c r="EI8" i="1"/>
  <c r="EH8" i="1"/>
  <c r="EG8" i="1"/>
  <c r="EF8" i="1"/>
  <c r="EE8" i="1"/>
  <c r="EA8" i="1"/>
  <c r="DX8" i="1"/>
  <c r="DU8" i="1"/>
  <c r="DR8" i="1"/>
  <c r="DO8" i="1"/>
  <c r="DL8" i="1"/>
  <c r="DI8" i="1"/>
  <c r="DE8" i="1"/>
  <c r="DD8" i="1"/>
  <c r="DC8" i="1"/>
  <c r="CZ8" i="1"/>
  <c r="CW8" i="1"/>
  <c r="CT8" i="1"/>
  <c r="CQ8" i="1"/>
  <c r="CM8" i="1"/>
  <c r="CL8" i="1"/>
  <c r="CK8" i="1"/>
  <c r="BV8" i="1"/>
  <c r="BR8" i="1"/>
  <c r="BQ8" i="1"/>
  <c r="BP8" i="1"/>
  <c r="BJ8" i="1"/>
  <c r="BF8" i="1"/>
  <c r="BE8" i="1"/>
  <c r="BD8" i="1"/>
  <c r="BA8" i="1"/>
  <c r="AR8" i="1"/>
  <c r="AO8" i="1"/>
  <c r="AL8" i="1"/>
  <c r="AI8" i="1"/>
  <c r="AF8" i="1"/>
  <c r="AC8" i="1"/>
  <c r="Y8" i="1"/>
  <c r="X8" i="1"/>
  <c r="T8" i="1"/>
  <c r="Q8" i="1"/>
  <c r="N8" i="1"/>
  <c r="J8" i="1"/>
  <c r="I8" i="1"/>
  <c r="EP7" i="1"/>
  <c r="EO7" i="1"/>
  <c r="EN7" i="1"/>
  <c r="EL7" i="1"/>
  <c r="EK7" i="1"/>
  <c r="EJ7" i="1"/>
  <c r="EI7" i="1"/>
  <c r="EH7" i="1"/>
  <c r="EG7" i="1"/>
  <c r="EF7" i="1"/>
  <c r="EE7" i="1"/>
  <c r="EA7" i="1"/>
  <c r="DX7" i="1"/>
  <c r="DU7" i="1"/>
  <c r="DR7" i="1"/>
  <c r="DO7" i="1"/>
  <c r="DL7" i="1"/>
  <c r="DI7" i="1"/>
  <c r="DE7" i="1"/>
  <c r="DD7" i="1"/>
  <c r="DC7" i="1"/>
  <c r="CZ7" i="1"/>
  <c r="CW7" i="1"/>
  <c r="CT7" i="1"/>
  <c r="CQ7" i="1"/>
  <c r="CM7" i="1"/>
  <c r="CL7" i="1"/>
  <c r="CK7" i="1"/>
  <c r="BV7" i="1"/>
  <c r="BR7" i="1"/>
  <c r="BQ7" i="1"/>
  <c r="BP7" i="1"/>
  <c r="BJ7" i="1"/>
  <c r="BF7" i="1"/>
  <c r="BE7" i="1"/>
  <c r="BD7" i="1"/>
  <c r="BA7" i="1"/>
  <c r="AU7" i="1"/>
  <c r="AR7" i="1"/>
  <c r="AO7" i="1"/>
  <c r="AL7" i="1"/>
  <c r="AI7" i="1"/>
  <c r="AF7" i="1"/>
  <c r="AC7" i="1"/>
  <c r="Y7" i="1"/>
  <c r="X7" i="1"/>
  <c r="T7" i="1"/>
  <c r="Q7" i="1"/>
  <c r="N7" i="1"/>
  <c r="J7" i="1"/>
  <c r="I7" i="1"/>
  <c r="EP6" i="1"/>
  <c r="EO6" i="1"/>
  <c r="EN6" i="1"/>
  <c r="EM6" i="1"/>
  <c r="EL6" i="1"/>
  <c r="EK6" i="1"/>
  <c r="EJ6" i="1"/>
  <c r="EI6" i="1"/>
  <c r="EH6" i="1"/>
  <c r="EG6" i="1"/>
  <c r="EA6" i="1"/>
  <c r="DX6" i="1"/>
  <c r="DU6" i="1"/>
  <c r="DR6" i="1"/>
  <c r="DO6" i="1"/>
  <c r="DL6" i="1"/>
  <c r="DI6" i="1"/>
  <c r="DE6" i="1"/>
  <c r="DD6" i="1"/>
  <c r="DC6" i="1"/>
  <c r="CZ6" i="1"/>
  <c r="CW6" i="1"/>
  <c r="CT6" i="1"/>
  <c r="CQ6" i="1"/>
  <c r="CN6" i="1"/>
  <c r="CK6" i="1"/>
  <c r="BV6" i="1"/>
  <c r="BR6" i="1"/>
  <c r="BQ6" i="1"/>
  <c r="BP6" i="1"/>
  <c r="BJ6" i="1"/>
  <c r="BF6" i="1"/>
  <c r="BE6" i="1"/>
  <c r="BD6" i="1"/>
  <c r="BA6" i="1"/>
  <c r="AU6" i="1"/>
  <c r="AR6" i="1"/>
  <c r="AO6" i="1"/>
  <c r="AL6" i="1"/>
  <c r="AI6" i="1"/>
  <c r="AF6" i="1"/>
  <c r="AC6" i="1"/>
  <c r="Y6" i="1"/>
  <c r="X6" i="1"/>
  <c r="Q6" i="1"/>
  <c r="N6" i="1"/>
  <c r="J6" i="1"/>
  <c r="I6" i="1"/>
  <c r="DZ5" i="1"/>
  <c r="DY5" i="1"/>
  <c r="DW5" i="1"/>
  <c r="DV5" i="1"/>
  <c r="DT5" i="1"/>
  <c r="DS5" i="1"/>
  <c r="DQ5" i="1"/>
  <c r="DP5" i="1"/>
  <c r="DN5" i="1"/>
  <c r="DM5" i="1"/>
  <c r="DK5" i="1"/>
  <c r="DJ5" i="1"/>
  <c r="DH5" i="1"/>
  <c r="DG5" i="1"/>
  <c r="DB5" i="1"/>
  <c r="DA5" i="1"/>
  <c r="CY5" i="1"/>
  <c r="CX5" i="1"/>
  <c r="CV5" i="1"/>
  <c r="CU5" i="1"/>
  <c r="CS5" i="1"/>
  <c r="CR5" i="1"/>
  <c r="CP5" i="1"/>
  <c r="CO5" i="1"/>
  <c r="CJ5" i="1"/>
  <c r="CI5" i="1"/>
  <c r="BU5" i="1"/>
  <c r="BT5" i="1"/>
  <c r="BO5" i="1"/>
  <c r="BN5" i="1"/>
  <c r="BI5" i="1"/>
  <c r="BH5" i="1"/>
  <c r="BD5" i="1"/>
  <c r="AZ5" i="1"/>
  <c r="AY5" i="1"/>
  <c r="AT5" i="1"/>
  <c r="AQ5" i="1"/>
  <c r="AP5" i="1"/>
  <c r="AN5" i="1"/>
  <c r="AM5" i="1"/>
  <c r="AK5" i="1"/>
  <c r="AJ5" i="1"/>
  <c r="AH5" i="1"/>
  <c r="AG5" i="1"/>
  <c r="AE5" i="1"/>
  <c r="AD5" i="1"/>
  <c r="AB5" i="1"/>
  <c r="AA5" i="1"/>
  <c r="S5" i="1"/>
  <c r="R5" i="1"/>
  <c r="P5" i="1"/>
  <c r="O5" i="1"/>
  <c r="M5" i="1"/>
  <c r="L5" i="1"/>
  <c r="E5" i="1"/>
  <c r="D5" i="1"/>
  <c r="EF55" i="1" l="1"/>
  <c r="EO55" i="1"/>
  <c r="EA17" i="1"/>
  <c r="Q20" i="1"/>
  <c r="CZ27" i="1"/>
  <c r="BV53" i="1"/>
  <c r="AO44" i="1"/>
  <c r="G59" i="1"/>
  <c r="CW17" i="1"/>
  <c r="BR17" i="1"/>
  <c r="F19" i="1"/>
  <c r="DO27" i="1"/>
  <c r="E60" i="1"/>
  <c r="BI63" i="1"/>
  <c r="AI20" i="1"/>
  <c r="EJ20" i="1"/>
  <c r="CO20" i="1"/>
  <c r="CO63" i="1" s="1"/>
  <c r="CT17" i="1"/>
  <c r="T20" i="1"/>
  <c r="AF20" i="1"/>
  <c r="CQ23" i="1"/>
  <c r="EB26" i="1"/>
  <c r="BS36" i="1"/>
  <c r="EK53" i="1"/>
  <c r="DC55" i="1"/>
  <c r="DF13" i="1"/>
  <c r="CZ17" i="1"/>
  <c r="EN17" i="1"/>
  <c r="DO17" i="1"/>
  <c r="DC27" i="1"/>
  <c r="BG28" i="1"/>
  <c r="CL27" i="1"/>
  <c r="K30" i="1"/>
  <c r="EO42" i="1"/>
  <c r="DL44" i="1"/>
  <c r="CW53" i="1"/>
  <c r="Z54" i="1"/>
  <c r="CK5" i="1"/>
  <c r="DM63" i="1"/>
  <c r="EG17" i="1"/>
  <c r="AL20" i="1"/>
  <c r="BP20" i="1"/>
  <c r="T27" i="1"/>
  <c r="BF27" i="1"/>
  <c r="Z33" i="1"/>
  <c r="EE53" i="1"/>
  <c r="BJ53" i="1"/>
  <c r="AN64" i="1"/>
  <c r="AO64" i="1" s="1"/>
  <c r="EG44" i="1"/>
  <c r="AB64" i="1"/>
  <c r="AC64" i="1" s="1"/>
  <c r="AC44" i="1"/>
  <c r="BS45" i="1"/>
  <c r="BR44" i="1"/>
  <c r="BR64" i="1" s="1"/>
  <c r="EK17" i="1"/>
  <c r="DL31" i="1"/>
  <c r="DD31" i="1"/>
  <c r="DD27" i="1" s="1"/>
  <c r="BG56" i="1"/>
  <c r="EO44" i="1"/>
  <c r="BI64" i="1"/>
  <c r="BJ64" i="1" s="1"/>
  <c r="BJ44" i="1"/>
  <c r="DI44" i="1"/>
  <c r="DT64" i="1"/>
  <c r="DU64" i="1" s="1"/>
  <c r="DU44" i="1"/>
  <c r="DR53" i="1"/>
  <c r="X56" i="1"/>
  <c r="X55" i="1" s="1"/>
  <c r="Z55" i="1" s="1"/>
  <c r="CV64" i="1"/>
  <c r="CW64" i="1" s="1"/>
  <c r="CW44" i="1"/>
  <c r="EP17" i="1"/>
  <c r="EM18" i="1"/>
  <c r="BV20" i="1"/>
  <c r="DL20" i="1"/>
  <c r="BE27" i="1"/>
  <c r="Y42" i="1"/>
  <c r="EH42" i="1"/>
  <c r="EP42" i="1"/>
  <c r="BG45" i="1"/>
  <c r="BS49" i="1"/>
  <c r="CT53" i="1"/>
  <c r="BG54" i="1"/>
  <c r="AU55" i="1"/>
  <c r="BP61" i="1"/>
  <c r="S63" i="1"/>
  <c r="AE60" i="1"/>
  <c r="DO5" i="1"/>
  <c r="BJ17" i="1"/>
  <c r="CK17" i="1"/>
  <c r="DR17" i="1"/>
  <c r="DR20" i="1"/>
  <c r="EA20" i="1"/>
  <c r="N27" i="1"/>
  <c r="EF27" i="1"/>
  <c r="BJ27" i="1"/>
  <c r="EL42" i="1"/>
  <c r="DC44" i="1"/>
  <c r="CN45" i="1"/>
  <c r="AF53" i="1"/>
  <c r="AL53" i="1"/>
  <c r="EP53" i="1"/>
  <c r="Q55" i="1"/>
  <c r="EH55" i="1"/>
  <c r="AO55" i="1"/>
  <c r="BG55" i="1"/>
  <c r="EK55" i="1"/>
  <c r="BV55" i="1"/>
  <c r="DL55" i="1"/>
  <c r="DX55" i="1"/>
  <c r="BD62" i="1"/>
  <c r="EB61" i="1"/>
  <c r="DF61" i="1"/>
  <c r="BJ5" i="1"/>
  <c r="CW5" i="1"/>
  <c r="DP63" i="1"/>
  <c r="G16" i="1"/>
  <c r="N17" i="1"/>
  <c r="DO20" i="1"/>
  <c r="F30" i="1"/>
  <c r="AO27" i="1"/>
  <c r="EN42" i="1"/>
  <c r="BP44" i="1"/>
  <c r="CK44" i="1"/>
  <c r="CT64" i="1"/>
  <c r="CZ44" i="1"/>
  <c r="AC53" i="1"/>
  <c r="AO53" i="1"/>
  <c r="CZ53" i="1"/>
  <c r="EN53" i="1"/>
  <c r="DO53" i="1"/>
  <c r="DU53" i="1"/>
  <c r="T55" i="1"/>
  <c r="BA55" i="1"/>
  <c r="BP55" i="1"/>
  <c r="EA55" i="1"/>
  <c r="BS56" i="1"/>
  <c r="BG59" i="1"/>
  <c r="BS59" i="1"/>
  <c r="EM59" i="1"/>
  <c r="EQ59" i="1" s="1"/>
  <c r="EA27" i="1"/>
  <c r="CN13" i="1"/>
  <c r="DF30" i="1"/>
  <c r="CN30" i="1"/>
  <c r="F9" i="1"/>
  <c r="DF9" i="1"/>
  <c r="DF21" i="1"/>
  <c r="Z26" i="1"/>
  <c r="G51" i="1"/>
  <c r="EN27" i="1"/>
  <c r="EO27" i="1"/>
  <c r="EP27" i="1"/>
  <c r="EJ55" i="1"/>
  <c r="AU64" i="1"/>
  <c r="G61" i="1"/>
  <c r="CJ63" i="1"/>
  <c r="CK53" i="1"/>
  <c r="CS63" i="1"/>
  <c r="EB11" i="1"/>
  <c r="EC13" i="1"/>
  <c r="Z14" i="1"/>
  <c r="EQ16" i="1"/>
  <c r="CN21" i="1"/>
  <c r="F25" i="1"/>
  <c r="BG25" i="1"/>
  <c r="EC9" i="1"/>
  <c r="CN9" i="1"/>
  <c r="EM26" i="1"/>
  <c r="EQ26" i="1" s="1"/>
  <c r="EE20" i="1"/>
  <c r="Z19" i="1"/>
  <c r="K18" i="1"/>
  <c r="DF46" i="1"/>
  <c r="CN50" i="1"/>
  <c r="DF57" i="1"/>
  <c r="DF38" i="1"/>
  <c r="G50" i="1"/>
  <c r="K51" i="1"/>
  <c r="Z8" i="1"/>
  <c r="Z37" i="1"/>
  <c r="DF47" i="1"/>
  <c r="K8" i="1"/>
  <c r="BG8" i="1"/>
  <c r="BS8" i="1"/>
  <c r="K13" i="1"/>
  <c r="DF14" i="1"/>
  <c r="BG15" i="1"/>
  <c r="G18" i="1"/>
  <c r="DF26" i="1"/>
  <c r="EM28" i="1"/>
  <c r="EQ28" i="1" s="1"/>
  <c r="G30" i="1"/>
  <c r="EM33" i="1"/>
  <c r="CN34" i="1"/>
  <c r="G35" i="1"/>
  <c r="DF50" i="1"/>
  <c r="EC51" i="1"/>
  <c r="EC52" i="1"/>
  <c r="EC58" i="1"/>
  <c r="CN12" i="1"/>
  <c r="F14" i="1"/>
  <c r="BG14" i="1"/>
  <c r="EC15" i="1"/>
  <c r="Y20" i="1"/>
  <c r="EC28" i="1"/>
  <c r="Z28" i="1"/>
  <c r="Z31" i="1"/>
  <c r="EB34" i="1"/>
  <c r="EC48" i="1"/>
  <c r="K49" i="1"/>
  <c r="F51" i="1"/>
  <c r="DF55" i="1"/>
  <c r="I55" i="1"/>
  <c r="Y44" i="1"/>
  <c r="Y64" i="1" s="1"/>
  <c r="G46" i="1"/>
  <c r="K46" i="1"/>
  <c r="K38" i="1"/>
  <c r="EB57" i="1"/>
  <c r="X5" i="1"/>
  <c r="BF5" i="1"/>
  <c r="BR5" i="1"/>
  <c r="EB7" i="1"/>
  <c r="F10" i="1"/>
  <c r="BG10" i="1"/>
  <c r="EC11" i="1"/>
  <c r="EB16" i="1"/>
  <c r="EB29" i="1"/>
  <c r="DF32" i="1"/>
  <c r="K33" i="1"/>
  <c r="Z34" i="1"/>
  <c r="DF35" i="1"/>
  <c r="K36" i="1"/>
  <c r="CN36" i="1"/>
  <c r="DF40" i="1"/>
  <c r="EC41" i="1"/>
  <c r="EM48" i="1"/>
  <c r="EQ48" i="1" s="1"/>
  <c r="EM49" i="1"/>
  <c r="CL55" i="1"/>
  <c r="DF56" i="1"/>
  <c r="Y5" i="1"/>
  <c r="CM5" i="1"/>
  <c r="Z10" i="1"/>
  <c r="DF12" i="1"/>
  <c r="BS13" i="1"/>
  <c r="CL17" i="1"/>
  <c r="DE17" i="1"/>
  <c r="BE20" i="1"/>
  <c r="BS22" i="1"/>
  <c r="EC23" i="1"/>
  <c r="BG23" i="1"/>
  <c r="EC25" i="1"/>
  <c r="EM30" i="1"/>
  <c r="EQ30" i="1" s="1"/>
  <c r="K32" i="1"/>
  <c r="DF34" i="1"/>
  <c r="BS35" i="1"/>
  <c r="CN35" i="1"/>
  <c r="K37" i="1"/>
  <c r="EC39" i="1"/>
  <c r="K40" i="1"/>
  <c r="CN46" i="1"/>
  <c r="CM55" i="1"/>
  <c r="AK63" i="1"/>
  <c r="AL5" i="1"/>
  <c r="CT5" i="1"/>
  <c r="DA20" i="1"/>
  <c r="DC20" i="1" s="1"/>
  <c r="DD23" i="1"/>
  <c r="DF23" i="1" s="1"/>
  <c r="EE42" i="1"/>
  <c r="DY63" i="1"/>
  <c r="DZ63" i="1"/>
  <c r="DD5" i="1"/>
  <c r="EC14" i="1"/>
  <c r="EC19" i="1"/>
  <c r="BS19" i="1"/>
  <c r="BS25" i="1"/>
  <c r="BS40" i="1"/>
  <c r="Z52" i="1"/>
  <c r="F52" i="1"/>
  <c r="I53" i="1"/>
  <c r="F54" i="1"/>
  <c r="F53" i="1" s="1"/>
  <c r="AF55" i="1"/>
  <c r="R63" i="1"/>
  <c r="AZ63" i="1"/>
  <c r="BA5" i="1"/>
  <c r="BU63" i="1"/>
  <c r="CP63" i="1"/>
  <c r="CV63" i="1"/>
  <c r="DB63" i="1"/>
  <c r="DK60" i="1"/>
  <c r="DK62" i="1" s="1"/>
  <c r="DQ60" i="1"/>
  <c r="DQ62" i="1" s="1"/>
  <c r="DR5" i="1"/>
  <c r="DF7" i="1"/>
  <c r="G8" i="1"/>
  <c r="EB12" i="1"/>
  <c r="F15" i="1"/>
  <c r="CQ17" i="1"/>
  <c r="EK20" i="1"/>
  <c r="EM29" i="1"/>
  <c r="EQ29" i="1" s="1"/>
  <c r="CM27" i="1"/>
  <c r="EB33" i="1"/>
  <c r="EC35" i="1"/>
  <c r="EB37" i="1"/>
  <c r="EB41" i="1"/>
  <c r="EM41" i="1"/>
  <c r="EQ41" i="1" s="1"/>
  <c r="CN41" i="1"/>
  <c r="EG42" i="1"/>
  <c r="AB27" i="1"/>
  <c r="EG27" i="1" s="1"/>
  <c r="EL44" i="1"/>
  <c r="EC47" i="1"/>
  <c r="J44" i="1"/>
  <c r="J64" i="1" s="1"/>
  <c r="EB48" i="1"/>
  <c r="DI53" i="1"/>
  <c r="DQ63" i="1"/>
  <c r="CN7" i="1"/>
  <c r="CL5" i="1"/>
  <c r="AF36" i="1"/>
  <c r="DT63" i="1"/>
  <c r="DF10" i="1"/>
  <c r="BG11" i="1"/>
  <c r="BS14" i="1"/>
  <c r="Z15" i="1"/>
  <c r="EF20" i="1"/>
  <c r="DF22" i="1"/>
  <c r="Z23" i="1"/>
  <c r="X20" i="1"/>
  <c r="CL23" i="1"/>
  <c r="DC23" i="1"/>
  <c r="AR27" i="1"/>
  <c r="I27" i="1"/>
  <c r="F31" i="1"/>
  <c r="BS32" i="1"/>
  <c r="DE33" i="1"/>
  <c r="DF33" i="1" s="1"/>
  <c r="EC34" i="1"/>
  <c r="K34" i="1"/>
  <c r="G34" i="1"/>
  <c r="Z41" i="1"/>
  <c r="EC43" i="1"/>
  <c r="J42" i="1"/>
  <c r="EQ43" i="1"/>
  <c r="Z48" i="1"/>
  <c r="DF51" i="1"/>
  <c r="DF53" i="1"/>
  <c r="BT63" i="1"/>
  <c r="BV5" i="1"/>
  <c r="DA60" i="1"/>
  <c r="F6" i="1"/>
  <c r="EC10" i="1"/>
  <c r="BS10" i="1"/>
  <c r="Z11" i="1"/>
  <c r="G13" i="1"/>
  <c r="T17" i="1"/>
  <c r="AF17" i="1"/>
  <c r="AL17" i="1"/>
  <c r="BA17" i="1"/>
  <c r="EL17" i="1"/>
  <c r="AU20" i="1"/>
  <c r="CR20" i="1"/>
  <c r="CT20" i="1" s="1"/>
  <c r="K22" i="1"/>
  <c r="G22" i="1"/>
  <c r="CN22" i="1"/>
  <c r="BS23" i="1"/>
  <c r="CW23" i="1"/>
  <c r="CU20" i="1"/>
  <c r="CQ27" i="1"/>
  <c r="EC31" i="1"/>
  <c r="BS31" i="1"/>
  <c r="DI33" i="1"/>
  <c r="G37" i="1"/>
  <c r="DF37" i="1"/>
  <c r="Z39" i="1"/>
  <c r="DF41" i="1"/>
  <c r="EA44" i="1"/>
  <c r="G45" i="1"/>
  <c r="DV44" i="1"/>
  <c r="EP45" i="1"/>
  <c r="F47" i="1"/>
  <c r="DX49" i="1"/>
  <c r="DE49" i="1"/>
  <c r="DW44" i="1"/>
  <c r="DW64" i="1" s="1"/>
  <c r="CN51" i="1"/>
  <c r="DF52" i="1"/>
  <c r="Q53" i="1"/>
  <c r="EI53" i="1"/>
  <c r="BA53" i="1"/>
  <c r="K53" i="1"/>
  <c r="BS54" i="1"/>
  <c r="BR53" i="1"/>
  <c r="BS53" i="1" s="1"/>
  <c r="BD64" i="1"/>
  <c r="P60" i="1"/>
  <c r="AM60" i="1"/>
  <c r="AT63" i="1"/>
  <c r="BO63" i="1"/>
  <c r="BP63" i="1" s="1"/>
  <c r="CY63" i="1"/>
  <c r="DH63" i="1"/>
  <c r="DU5" i="1"/>
  <c r="DY60" i="1"/>
  <c r="T6" i="1"/>
  <c r="BE5" i="1"/>
  <c r="BS6" i="1"/>
  <c r="G7" i="1"/>
  <c r="F8" i="1"/>
  <c r="DF8" i="1"/>
  <c r="EM9" i="1"/>
  <c r="EQ9" i="1" s="1"/>
  <c r="BS11" i="1"/>
  <c r="CN11" i="1"/>
  <c r="G12" i="1"/>
  <c r="F13" i="1"/>
  <c r="H13" i="1" s="1"/>
  <c r="BG13" i="1"/>
  <c r="EM13" i="1"/>
  <c r="EQ13" i="1" s="1"/>
  <c r="BS15" i="1"/>
  <c r="EM15" i="1"/>
  <c r="EQ15" i="1" s="1"/>
  <c r="J17" i="1"/>
  <c r="AI17" i="1"/>
  <c r="AO17" i="1"/>
  <c r="DI17" i="1"/>
  <c r="X17" i="1"/>
  <c r="BS18" i="1"/>
  <c r="AJ60" i="1"/>
  <c r="AJ62" i="1" s="1"/>
  <c r="BA20" i="1"/>
  <c r="BJ20" i="1"/>
  <c r="CQ20" i="1"/>
  <c r="DU20" i="1"/>
  <c r="BF20" i="1"/>
  <c r="BS21" i="1"/>
  <c r="EM21" i="1"/>
  <c r="EC22" i="1"/>
  <c r="CN25" i="1"/>
  <c r="L63" i="1"/>
  <c r="BV27" i="1"/>
  <c r="CT27" i="1"/>
  <c r="G29" i="1"/>
  <c r="CN29" i="1"/>
  <c r="G32" i="1"/>
  <c r="K35" i="1"/>
  <c r="F37" i="1"/>
  <c r="EQ38" i="1"/>
  <c r="EB39" i="1"/>
  <c r="CN39" i="1"/>
  <c r="G40" i="1"/>
  <c r="EF42" i="1"/>
  <c r="EI44" i="1"/>
  <c r="BA64" i="1"/>
  <c r="EK44" i="1"/>
  <c r="CL44" i="1"/>
  <c r="CL64" i="1" s="1"/>
  <c r="DF48" i="1"/>
  <c r="BG50" i="1"/>
  <c r="BS50" i="1"/>
  <c r="EM50" i="1"/>
  <c r="EQ50" i="1" s="1"/>
  <c r="T53" i="1"/>
  <c r="AU53" i="1"/>
  <c r="EL53" i="1"/>
  <c r="DC53" i="1"/>
  <c r="DL53" i="1"/>
  <c r="EG55" i="1"/>
  <c r="AI55" i="1"/>
  <c r="EN55" i="1"/>
  <c r="DO55" i="1"/>
  <c r="EC56" i="1"/>
  <c r="Z56" i="1"/>
  <c r="G57" i="1"/>
  <c r="EM57" i="1"/>
  <c r="EQ57" i="1" s="1"/>
  <c r="EQ58" i="1"/>
  <c r="EB59" i="1"/>
  <c r="CN59" i="1"/>
  <c r="EC61" i="1"/>
  <c r="ED61" i="1" s="1"/>
  <c r="D60" i="1"/>
  <c r="O63" i="1"/>
  <c r="AA60" i="1"/>
  <c r="AA62" i="1" s="1"/>
  <c r="AQ60" i="1"/>
  <c r="AQ62" i="1" s="1"/>
  <c r="BN63" i="1"/>
  <c r="BU60" i="1"/>
  <c r="CS60" i="1"/>
  <c r="CS62" i="1" s="1"/>
  <c r="DI5" i="1"/>
  <c r="DM60" i="1"/>
  <c r="DM65" i="1" s="1"/>
  <c r="DW63" i="1"/>
  <c r="EC6" i="1"/>
  <c r="DE5" i="1"/>
  <c r="EE6" i="1"/>
  <c r="BG7" i="1"/>
  <c r="BS7" i="1"/>
  <c r="EM7" i="1"/>
  <c r="EQ7" i="1" s="1"/>
  <c r="EC8" i="1"/>
  <c r="CN10" i="1"/>
  <c r="DF11" i="1"/>
  <c r="BG12" i="1"/>
  <c r="BS12" i="1"/>
  <c r="EM12" i="1"/>
  <c r="EQ12" i="1" s="1"/>
  <c r="CN14" i="1"/>
  <c r="DF15" i="1"/>
  <c r="DF16" i="1"/>
  <c r="AR17" i="1"/>
  <c r="DC17" i="1"/>
  <c r="DL17" i="1"/>
  <c r="DX17" i="1"/>
  <c r="BE17" i="1"/>
  <c r="CN19" i="1"/>
  <c r="EH20" i="1"/>
  <c r="AN63" i="1"/>
  <c r="AY63" i="1"/>
  <c r="CK20" i="1"/>
  <c r="DI20" i="1"/>
  <c r="G21" i="1"/>
  <c r="BQ20" i="1"/>
  <c r="F22" i="1"/>
  <c r="BG22" i="1"/>
  <c r="EM22" i="1"/>
  <c r="EQ22" i="1" s="1"/>
  <c r="Z25" i="1"/>
  <c r="DF25" i="1"/>
  <c r="EC26" i="1"/>
  <c r="Q27" i="1"/>
  <c r="AA63" i="1"/>
  <c r="AM63" i="1"/>
  <c r="BP27" i="1"/>
  <c r="EL27" i="1"/>
  <c r="CW27" i="1"/>
  <c r="DR27" i="1"/>
  <c r="DF28" i="1"/>
  <c r="DF29" i="1"/>
  <c r="Z30" i="1"/>
  <c r="EM31" i="1"/>
  <c r="EQ31" i="1" s="1"/>
  <c r="EC32" i="1"/>
  <c r="CN32" i="1"/>
  <c r="F34" i="1"/>
  <c r="EC37" i="1"/>
  <c r="EM37" i="1"/>
  <c r="EQ37" i="1" s="1"/>
  <c r="EC38" i="1"/>
  <c r="DF39" i="1"/>
  <c r="EC40" i="1"/>
  <c r="CN40" i="1"/>
  <c r="X42" i="1"/>
  <c r="EJ42" i="1"/>
  <c r="EK42" i="1"/>
  <c r="EM42" i="1"/>
  <c r="AL64" i="1"/>
  <c r="EM46" i="1"/>
  <c r="EQ46" i="1" s="1"/>
  <c r="CN47" i="1"/>
  <c r="EB50" i="1"/>
  <c r="EM51" i="1"/>
  <c r="EQ51" i="1" s="1"/>
  <c r="CN52" i="1"/>
  <c r="EH53" i="1"/>
  <c r="CQ53" i="1"/>
  <c r="EE55" i="1"/>
  <c r="AL55" i="1"/>
  <c r="BJ55" i="1"/>
  <c r="CK55" i="1"/>
  <c r="DR55" i="1"/>
  <c r="EP55" i="1"/>
  <c r="EB58" i="1"/>
  <c r="DF59" i="1"/>
  <c r="BD63" i="1"/>
  <c r="AQ64" i="1"/>
  <c r="AR64" i="1" s="1"/>
  <c r="AE62" i="1"/>
  <c r="AL27" i="1"/>
  <c r="AK60" i="1"/>
  <c r="BA27" i="1"/>
  <c r="AZ60" i="1"/>
  <c r="EC42" i="1"/>
  <c r="BV64" i="1"/>
  <c r="EM53" i="1"/>
  <c r="CN53" i="1"/>
  <c r="P62" i="1"/>
  <c r="AH63" i="1"/>
  <c r="T64" i="1"/>
  <c r="AI64" i="1"/>
  <c r="BS64" i="1"/>
  <c r="CK64" i="1"/>
  <c r="DO64" i="1"/>
  <c r="DF36" i="1"/>
  <c r="DR64" i="1"/>
  <c r="AF64" i="1"/>
  <c r="CQ64" i="1"/>
  <c r="DI64" i="1"/>
  <c r="Q64" i="1"/>
  <c r="EM8" i="1"/>
  <c r="EM10" i="1"/>
  <c r="EQ10" i="1" s="1"/>
  <c r="EB13" i="1"/>
  <c r="EC16" i="1"/>
  <c r="EH17" i="1"/>
  <c r="EM19" i="1"/>
  <c r="EQ19" i="1" s="1"/>
  <c r="EN20" i="1"/>
  <c r="EB22" i="1"/>
  <c r="EM25" i="1"/>
  <c r="EQ25" i="1" s="1"/>
  <c r="EI27" i="1"/>
  <c r="EC29" i="1"/>
  <c r="EB30" i="1"/>
  <c r="EM35" i="1"/>
  <c r="EQ35" i="1" s="1"/>
  <c r="EC36" i="1"/>
  <c r="EM40" i="1"/>
  <c r="EQ40" i="1" s="1"/>
  <c r="EC45" i="1"/>
  <c r="EC50" i="1"/>
  <c r="EM52" i="1"/>
  <c r="EQ52" i="1" s="1"/>
  <c r="EJ53" i="1"/>
  <c r="EC57" i="1"/>
  <c r="AN60" i="1"/>
  <c r="AY60" i="1"/>
  <c r="CP60" i="1"/>
  <c r="DN60" i="1"/>
  <c r="DZ60" i="1"/>
  <c r="P63" i="1"/>
  <c r="AE63" i="1"/>
  <c r="AE65" i="1" s="1"/>
  <c r="BF64" i="1"/>
  <c r="T5" i="1"/>
  <c r="AI5" i="1"/>
  <c r="CQ5" i="1"/>
  <c r="CN8" i="1"/>
  <c r="G10" i="1"/>
  <c r="K10" i="1"/>
  <c r="F11" i="1"/>
  <c r="EM11" i="1"/>
  <c r="EQ11" i="1" s="1"/>
  <c r="G14" i="1"/>
  <c r="K14" i="1"/>
  <c r="AU17" i="1"/>
  <c r="CM17" i="1"/>
  <c r="DS17" i="1"/>
  <c r="EI17" i="1"/>
  <c r="BG18" i="1"/>
  <c r="DD18" i="1"/>
  <c r="EB18" i="1" s="1"/>
  <c r="DU18" i="1"/>
  <c r="G19" i="1"/>
  <c r="H19" i="1" s="1"/>
  <c r="K19" i="1"/>
  <c r="DF19" i="1"/>
  <c r="J20" i="1"/>
  <c r="AC20" i="1"/>
  <c r="DE20" i="1"/>
  <c r="EG20" i="1"/>
  <c r="EO20" i="1"/>
  <c r="Z21" i="1"/>
  <c r="BG21" i="1"/>
  <c r="G25" i="1"/>
  <c r="K25" i="1"/>
  <c r="F26" i="1"/>
  <c r="DX27" i="1"/>
  <c r="F28" i="1"/>
  <c r="Z29" i="1"/>
  <c r="EC30" i="1"/>
  <c r="G31" i="1"/>
  <c r="K31" i="1"/>
  <c r="CN31" i="1"/>
  <c r="EM34" i="1"/>
  <c r="EQ34" i="1" s="1"/>
  <c r="Z35" i="1"/>
  <c r="EB35" i="1"/>
  <c r="AI36" i="1"/>
  <c r="BS37" i="1"/>
  <c r="Z38" i="1"/>
  <c r="EM39" i="1"/>
  <c r="EQ39" i="1" s="1"/>
  <c r="Z40" i="1"/>
  <c r="EB40" i="1"/>
  <c r="F41" i="1"/>
  <c r="AL44" i="1"/>
  <c r="BA44" i="1"/>
  <c r="BV44" i="1"/>
  <c r="CT44" i="1"/>
  <c r="DR44" i="1"/>
  <c r="EH44" i="1"/>
  <c r="EC46" i="1"/>
  <c r="G47" i="1"/>
  <c r="K47" i="1"/>
  <c r="EB47" i="1"/>
  <c r="F48" i="1"/>
  <c r="CN49" i="1"/>
  <c r="Z50" i="1"/>
  <c r="G52" i="1"/>
  <c r="K52" i="1"/>
  <c r="AI53" i="1"/>
  <c r="EG53" i="1"/>
  <c r="EO53" i="1"/>
  <c r="CN54" i="1"/>
  <c r="DF54" i="1"/>
  <c r="EB54" i="1"/>
  <c r="EB53" i="1" s="1"/>
  <c r="N55" i="1"/>
  <c r="DI55" i="1"/>
  <c r="DU55" i="1"/>
  <c r="G56" i="1"/>
  <c r="K56" i="1"/>
  <c r="EI56" i="1"/>
  <c r="EM56" i="1"/>
  <c r="Z58" i="1"/>
  <c r="Z59" i="1"/>
  <c r="R60" i="1"/>
  <c r="BD60" i="1"/>
  <c r="BO60" i="1"/>
  <c r="CI60" i="1"/>
  <c r="CY60" i="1"/>
  <c r="DG60" i="1"/>
  <c r="M63" i="1"/>
  <c r="AJ63" i="1"/>
  <c r="DN63" i="1"/>
  <c r="DO63" i="1" s="1"/>
  <c r="BN64" i="1"/>
  <c r="BP64" i="1" s="1"/>
  <c r="DB64" i="1"/>
  <c r="DC64" i="1" s="1"/>
  <c r="DJ64" i="1"/>
  <c r="DL64" i="1" s="1"/>
  <c r="DZ64" i="1"/>
  <c r="EA64" i="1" s="1"/>
  <c r="I5" i="1"/>
  <c r="Q5" i="1"/>
  <c r="AF5" i="1"/>
  <c r="AR5" i="1"/>
  <c r="BP5" i="1"/>
  <c r="CZ5" i="1"/>
  <c r="DL5" i="1"/>
  <c r="DX5" i="1"/>
  <c r="G6" i="1"/>
  <c r="K6" i="1"/>
  <c r="Z6" i="1"/>
  <c r="BG6" i="1"/>
  <c r="DF6" i="1"/>
  <c r="EB6" i="1"/>
  <c r="EF6" i="1"/>
  <c r="F7" i="1"/>
  <c r="AU8" i="1"/>
  <c r="G9" i="1"/>
  <c r="K9" i="1"/>
  <c r="G11" i="1"/>
  <c r="K11" i="1"/>
  <c r="F12" i="1"/>
  <c r="Z13" i="1"/>
  <c r="G15" i="1"/>
  <c r="K15" i="1"/>
  <c r="CN15" i="1"/>
  <c r="EB15" i="1"/>
  <c r="F16" i="1"/>
  <c r="Z16" i="1"/>
  <c r="I17" i="1"/>
  <c r="Q17" i="1"/>
  <c r="BP17" i="1"/>
  <c r="EF17" i="1"/>
  <c r="EJ17" i="1"/>
  <c r="F18" i="1"/>
  <c r="AP20" i="1"/>
  <c r="EI20" i="1" s="1"/>
  <c r="BR20" i="1"/>
  <c r="CX20" i="1"/>
  <c r="CZ20" i="1" s="1"/>
  <c r="DV20" i="1"/>
  <c r="EP20" i="1" s="1"/>
  <c r="EL20" i="1"/>
  <c r="T21" i="1"/>
  <c r="EE21" i="1"/>
  <c r="Z22" i="1"/>
  <c r="AR23" i="1"/>
  <c r="CT23" i="1"/>
  <c r="CZ23" i="1"/>
  <c r="DX23" i="1"/>
  <c r="EP23" i="1"/>
  <c r="G26" i="1"/>
  <c r="K26" i="1"/>
  <c r="CN26" i="1"/>
  <c r="J27" i="1"/>
  <c r="Y27" i="1"/>
  <c r="AG27" i="1"/>
  <c r="AG60" i="1" s="1"/>
  <c r="AS27" i="1"/>
  <c r="BQ27" i="1"/>
  <c r="CK27" i="1"/>
  <c r="DI27" i="1"/>
  <c r="DU27" i="1"/>
  <c r="EK27" i="1"/>
  <c r="G28" i="1"/>
  <c r="K28" i="1"/>
  <c r="CN28" i="1"/>
  <c r="EB28" i="1"/>
  <c r="F29" i="1"/>
  <c r="H29" i="1" s="1"/>
  <c r="F32" i="1"/>
  <c r="G33" i="1"/>
  <c r="CN33" i="1"/>
  <c r="F35" i="1"/>
  <c r="G36" i="1"/>
  <c r="X36" i="1"/>
  <c r="AU36" i="1"/>
  <c r="EM36" i="1"/>
  <c r="CN37" i="1"/>
  <c r="F38" i="1"/>
  <c r="EB38" i="1"/>
  <c r="F39" i="1"/>
  <c r="H39" i="1" s="1"/>
  <c r="K39" i="1"/>
  <c r="F40" i="1"/>
  <c r="G41" i="1"/>
  <c r="K41" i="1"/>
  <c r="F43" i="1"/>
  <c r="F42" i="1" s="1"/>
  <c r="DF43" i="1"/>
  <c r="DF42" i="1" s="1"/>
  <c r="EB43" i="1"/>
  <c r="EB42" i="1" s="1"/>
  <c r="L44" i="1"/>
  <c r="L60" i="1" s="1"/>
  <c r="T44" i="1"/>
  <c r="AI44" i="1"/>
  <c r="AU44" i="1"/>
  <c r="BS44" i="1"/>
  <c r="CM44" i="1"/>
  <c r="CQ44" i="1"/>
  <c r="DO44" i="1"/>
  <c r="I45" i="1"/>
  <c r="N45" i="1"/>
  <c r="EA45" i="1"/>
  <c r="EE45" i="1"/>
  <c r="EM45" i="1"/>
  <c r="Z46" i="1"/>
  <c r="G48" i="1"/>
  <c r="K48" i="1"/>
  <c r="CN48" i="1"/>
  <c r="AU49" i="1"/>
  <c r="EJ49" i="1"/>
  <c r="F50" i="1"/>
  <c r="Z51" i="1"/>
  <c r="X53" i="1"/>
  <c r="Z53" i="1" s="1"/>
  <c r="AR53" i="1"/>
  <c r="BE53" i="1"/>
  <c r="BG53" i="1" s="1"/>
  <c r="BP53" i="1"/>
  <c r="DX53" i="1"/>
  <c r="EC54" i="1"/>
  <c r="AP55" i="1"/>
  <c r="AR55" i="1" s="1"/>
  <c r="BR55" i="1"/>
  <c r="BS55" i="1" s="1"/>
  <c r="EL55" i="1"/>
  <c r="AR56" i="1"/>
  <c r="CN56" i="1"/>
  <c r="CN55" i="1" s="1"/>
  <c r="F57" i="1"/>
  <c r="CN57" i="1"/>
  <c r="F59" i="1"/>
  <c r="H59" i="1" s="1"/>
  <c r="O60" i="1"/>
  <c r="S60" i="1"/>
  <c r="AH60" i="1"/>
  <c r="AT60" i="1"/>
  <c r="BI60" i="1"/>
  <c r="BT60" i="1"/>
  <c r="CJ60" i="1"/>
  <c r="CV60" i="1"/>
  <c r="DH60" i="1"/>
  <c r="DP60" i="1"/>
  <c r="DT60" i="1"/>
  <c r="F61" i="1"/>
  <c r="CN61" i="1"/>
  <c r="BH63" i="1"/>
  <c r="BJ63" i="1" s="1"/>
  <c r="CI63" i="1"/>
  <c r="DG63" i="1"/>
  <c r="DI63" i="1" s="1"/>
  <c r="DK63" i="1"/>
  <c r="EC7" i="1"/>
  <c r="EB9" i="1"/>
  <c r="EC12" i="1"/>
  <c r="EM14" i="1"/>
  <c r="EQ14" i="1" s="1"/>
  <c r="EC21" i="1"/>
  <c r="EE27" i="1"/>
  <c r="EM32" i="1"/>
  <c r="EQ32" i="1" s="1"/>
  <c r="EB46" i="1"/>
  <c r="EM47" i="1"/>
  <c r="EQ47" i="1" s="1"/>
  <c r="EB51" i="1"/>
  <c r="EF53" i="1"/>
  <c r="EM54" i="1"/>
  <c r="EQ54" i="1" s="1"/>
  <c r="G58" i="1"/>
  <c r="EC59" i="1"/>
  <c r="M60" i="1"/>
  <c r="BN60" i="1"/>
  <c r="DB60" i="1"/>
  <c r="AQ63" i="1"/>
  <c r="DC5" i="1"/>
  <c r="EA5" i="1"/>
  <c r="Z7" i="1"/>
  <c r="EB8" i="1"/>
  <c r="EJ8" i="1"/>
  <c r="EB10" i="1"/>
  <c r="Z12" i="1"/>
  <c r="EB14" i="1"/>
  <c r="EE17" i="1"/>
  <c r="Z18" i="1"/>
  <c r="EC18" i="1"/>
  <c r="EO18" i="1"/>
  <c r="EQ18" i="1" s="1"/>
  <c r="EB19" i="1"/>
  <c r="N20" i="1"/>
  <c r="AO20" i="1"/>
  <c r="G23" i="1"/>
  <c r="K23" i="1"/>
  <c r="EB25" i="1"/>
  <c r="BS28" i="1"/>
  <c r="Z32" i="1"/>
  <c r="EB32" i="1"/>
  <c r="F33" i="1"/>
  <c r="BS34" i="1"/>
  <c r="DL36" i="1"/>
  <c r="EH36" i="1"/>
  <c r="EB52" i="1"/>
  <c r="G54" i="1"/>
  <c r="K54" i="1"/>
  <c r="J55" i="1"/>
  <c r="AC55" i="1"/>
  <c r="Z57" i="1"/>
  <c r="BH60" i="1"/>
  <c r="CX64" i="1"/>
  <c r="CZ64" i="1" s="1"/>
  <c r="J5" i="1"/>
  <c r="N5" i="1"/>
  <c r="AC5" i="1"/>
  <c r="AO5" i="1"/>
  <c r="AS5" i="1"/>
  <c r="BQ5" i="1"/>
  <c r="K7" i="1"/>
  <c r="K12" i="1"/>
  <c r="K16" i="1"/>
  <c r="Y17" i="1"/>
  <c r="AC17" i="1"/>
  <c r="BF17" i="1"/>
  <c r="BQ17" i="1"/>
  <c r="CN18" i="1"/>
  <c r="BG19" i="1"/>
  <c r="CM20" i="1"/>
  <c r="I21" i="1"/>
  <c r="EF21" i="1"/>
  <c r="EI23" i="1"/>
  <c r="AD27" i="1"/>
  <c r="BR27" i="1"/>
  <c r="DJ27" i="1"/>
  <c r="K29" i="1"/>
  <c r="BG31" i="1"/>
  <c r="EN33" i="1"/>
  <c r="BG36" i="1"/>
  <c r="EJ36" i="1"/>
  <c r="G38" i="1"/>
  <c r="BS41" i="1"/>
  <c r="G43" i="1"/>
  <c r="G42" i="1" s="1"/>
  <c r="Q44" i="1"/>
  <c r="AF44" i="1"/>
  <c r="AR44" i="1"/>
  <c r="BE44" i="1"/>
  <c r="EF44" i="1"/>
  <c r="EJ44" i="1"/>
  <c r="EN44" i="1"/>
  <c r="Z45" i="1"/>
  <c r="DD45" i="1"/>
  <c r="F46" i="1"/>
  <c r="H46" i="1" s="1"/>
  <c r="Z47" i="1"/>
  <c r="G49" i="1"/>
  <c r="X49" i="1"/>
  <c r="X44" i="1" s="1"/>
  <c r="K50" i="1"/>
  <c r="N53" i="1"/>
  <c r="K57" i="1"/>
  <c r="F58" i="1"/>
  <c r="K59" i="1"/>
  <c r="BS17" i="1" l="1"/>
  <c r="H16" i="1"/>
  <c r="AA65" i="1"/>
  <c r="DA63" i="1"/>
  <c r="DC63" i="1" s="1"/>
  <c r="CQ63" i="1"/>
  <c r="H9" i="1"/>
  <c r="ED6" i="1"/>
  <c r="CO60" i="1"/>
  <c r="CO62" i="1" s="1"/>
  <c r="ED13" i="1"/>
  <c r="ED52" i="1"/>
  <c r="AJ65" i="1"/>
  <c r="H25" i="1"/>
  <c r="CU63" i="1"/>
  <c r="CW63" i="1" s="1"/>
  <c r="CW20" i="1"/>
  <c r="CU60" i="1"/>
  <c r="CK63" i="1"/>
  <c r="ED38" i="1"/>
  <c r="ED26" i="1"/>
  <c r="N63" i="1"/>
  <c r="T63" i="1"/>
  <c r="EM55" i="1"/>
  <c r="H61" i="1"/>
  <c r="AC27" i="1"/>
  <c r="ED34" i="1"/>
  <c r="DF31" i="1"/>
  <c r="AB63" i="1"/>
  <c r="BV63" i="1"/>
  <c r="ED11" i="1"/>
  <c r="BG27" i="1"/>
  <c r="AB60" i="1"/>
  <c r="AC60" i="1" s="1"/>
  <c r="CX63" i="1"/>
  <c r="CO65" i="1"/>
  <c r="EB31" i="1"/>
  <c r="ED31" i="1" s="1"/>
  <c r="EA63" i="1"/>
  <c r="F56" i="1"/>
  <c r="F55" i="1" s="1"/>
  <c r="EB56" i="1"/>
  <c r="ED56" i="1" s="1"/>
  <c r="Z36" i="1"/>
  <c r="X27" i="1"/>
  <c r="X63" i="1" s="1"/>
  <c r="CZ63" i="1"/>
  <c r="H30" i="1"/>
  <c r="ED32" i="1"/>
  <c r="DK65" i="1"/>
  <c r="H51" i="1"/>
  <c r="ED59" i="1"/>
  <c r="H35" i="1"/>
  <c r="H26" i="1"/>
  <c r="H11" i="1"/>
  <c r="ED40" i="1"/>
  <c r="DX44" i="1"/>
  <c r="BA63" i="1"/>
  <c r="AL63" i="1"/>
  <c r="DY65" i="1"/>
  <c r="DA62" i="1"/>
  <c r="EQ6" i="1"/>
  <c r="H50" i="1"/>
  <c r="H34" i="1"/>
  <c r="CN27" i="1"/>
  <c r="ED37" i="1"/>
  <c r="EC20" i="1"/>
  <c r="EQ33" i="1"/>
  <c r="H31" i="1"/>
  <c r="H37" i="1"/>
  <c r="AG63" i="1"/>
  <c r="AG65" i="1" s="1"/>
  <c r="DW60" i="1"/>
  <c r="EP44" i="1"/>
  <c r="ED41" i="1"/>
  <c r="DE27" i="1"/>
  <c r="DF27" i="1" s="1"/>
  <c r="CS65" i="1"/>
  <c r="BG5" i="1"/>
  <c r="ED14" i="1"/>
  <c r="ED9" i="1"/>
  <c r="H12" i="1"/>
  <c r="ED7" i="1"/>
  <c r="ED16" i="1"/>
  <c r="Z20" i="1"/>
  <c r="H8" i="1"/>
  <c r="Z5" i="1"/>
  <c r="Z49" i="1"/>
  <c r="ED25" i="1"/>
  <c r="ED8" i="1"/>
  <c r="ED51" i="1"/>
  <c r="EQ49" i="1"/>
  <c r="BS20" i="1"/>
  <c r="ED22" i="1"/>
  <c r="ED39" i="1"/>
  <c r="K55" i="1"/>
  <c r="ED48" i="1"/>
  <c r="EM27" i="1"/>
  <c r="K17" i="1"/>
  <c r="H10" i="1"/>
  <c r="EB17" i="1"/>
  <c r="H47" i="1"/>
  <c r="ED30" i="1"/>
  <c r="ED50" i="1"/>
  <c r="EB55" i="1"/>
  <c r="BG20" i="1"/>
  <c r="CN5" i="1"/>
  <c r="DF5" i="1"/>
  <c r="H15" i="1"/>
  <c r="ED57" i="1"/>
  <c r="ED10" i="1"/>
  <c r="H48" i="1"/>
  <c r="ED15" i="1"/>
  <c r="H14" i="1"/>
  <c r="ED29" i="1"/>
  <c r="EC33" i="1"/>
  <c r="ED33" i="1" s="1"/>
  <c r="BU65" i="1"/>
  <c r="BU62" i="1"/>
  <c r="BS27" i="1"/>
  <c r="BR60" i="1"/>
  <c r="BR62" i="1" s="1"/>
  <c r="EQ42" i="1"/>
  <c r="DF49" i="1"/>
  <c r="DE44" i="1"/>
  <c r="DE64" i="1" s="1"/>
  <c r="EC49" i="1"/>
  <c r="EC44" i="1" s="1"/>
  <c r="H40" i="1"/>
  <c r="CR63" i="1"/>
  <c r="CT63" i="1" s="1"/>
  <c r="CR60" i="1"/>
  <c r="CR62" i="1" s="1"/>
  <c r="CT62" i="1" s="1"/>
  <c r="AM65" i="1"/>
  <c r="AM62" i="1"/>
  <c r="DR63" i="1"/>
  <c r="DQ65" i="1"/>
  <c r="H22" i="1"/>
  <c r="EB23" i="1"/>
  <c r="F23" i="1"/>
  <c r="H23" i="1" s="1"/>
  <c r="CL20" i="1"/>
  <c r="EM20" i="1" s="1"/>
  <c r="EQ20" i="1" s="1"/>
  <c r="EM23" i="1"/>
  <c r="CN23" i="1"/>
  <c r="ED47" i="1"/>
  <c r="ED35" i="1"/>
  <c r="DS60" i="1"/>
  <c r="DS62" i="1" s="1"/>
  <c r="DS63" i="1"/>
  <c r="DU63" i="1" s="1"/>
  <c r="EQ23" i="1"/>
  <c r="BF63" i="1"/>
  <c r="K27" i="1"/>
  <c r="H52" i="1"/>
  <c r="DY62" i="1"/>
  <c r="G17" i="1"/>
  <c r="DM62" i="1"/>
  <c r="ED43" i="1"/>
  <c r="ED42" i="1" s="1"/>
  <c r="EQ45" i="1"/>
  <c r="F5" i="1"/>
  <c r="H38" i="1"/>
  <c r="DV64" i="1"/>
  <c r="DX64" i="1" s="1"/>
  <c r="ED19" i="1"/>
  <c r="EQ8" i="1"/>
  <c r="ED12" i="1"/>
  <c r="BV60" i="1"/>
  <c r="BV65" i="1" s="1"/>
  <c r="H57" i="1"/>
  <c r="H41" i="1"/>
  <c r="H32" i="1"/>
  <c r="H7" i="1"/>
  <c r="EB36" i="1"/>
  <c r="ED36" i="1" s="1"/>
  <c r="AO63" i="1"/>
  <c r="DD20" i="1"/>
  <c r="DF20" i="1" s="1"/>
  <c r="DD44" i="1"/>
  <c r="DF45" i="1"/>
  <c r="X64" i="1"/>
  <c r="Z64" i="1" s="1"/>
  <c r="Z44" i="1"/>
  <c r="DL27" i="1"/>
  <c r="DJ63" i="1"/>
  <c r="DL63" i="1" s="1"/>
  <c r="AS63" i="1"/>
  <c r="AU63" i="1" s="1"/>
  <c r="AS60" i="1"/>
  <c r="AU60" i="1" s="1"/>
  <c r="O65" i="1"/>
  <c r="O62" i="1"/>
  <c r="Q62" i="1" s="1"/>
  <c r="Q60" i="1"/>
  <c r="Q63" i="1"/>
  <c r="P65" i="1"/>
  <c r="Z17" i="1"/>
  <c r="Y63" i="1"/>
  <c r="AP60" i="1"/>
  <c r="H6" i="1"/>
  <c r="G5" i="1"/>
  <c r="DG65" i="1"/>
  <c r="DG62" i="1"/>
  <c r="AF27" i="1"/>
  <c r="AD63" i="1"/>
  <c r="AF63" i="1" s="1"/>
  <c r="AD60" i="1"/>
  <c r="CU62" i="1"/>
  <c r="H54" i="1"/>
  <c r="G53" i="1"/>
  <c r="H53" i="1" s="1"/>
  <c r="DJ60" i="1"/>
  <c r="EQ21" i="1"/>
  <c r="DX20" i="1"/>
  <c r="DV63" i="1"/>
  <c r="DX63" i="1" s="1"/>
  <c r="AR20" i="1"/>
  <c r="AP63" i="1"/>
  <c r="AR63" i="1" s="1"/>
  <c r="EB5" i="1"/>
  <c r="CY65" i="1"/>
  <c r="CY62" i="1"/>
  <c r="R65" i="1"/>
  <c r="R62" i="1"/>
  <c r="EQ56" i="1"/>
  <c r="AU5" i="1"/>
  <c r="EC55" i="1"/>
  <c r="BE63" i="1"/>
  <c r="EC5" i="1"/>
  <c r="AQ65" i="1"/>
  <c r="DV60" i="1"/>
  <c r="EB21" i="1"/>
  <c r="F21" i="1"/>
  <c r="I20" i="1"/>
  <c r="I63" i="1" s="1"/>
  <c r="K21" i="1"/>
  <c r="J60" i="1"/>
  <c r="J63" i="1"/>
  <c r="K5" i="1"/>
  <c r="DT62" i="1"/>
  <c r="EO60" i="1"/>
  <c r="DT65" i="1"/>
  <c r="AT65" i="1"/>
  <c r="AT62" i="1"/>
  <c r="L62" i="1"/>
  <c r="EB49" i="1"/>
  <c r="BE64" i="1"/>
  <c r="BG64" i="1" s="1"/>
  <c r="BG44" i="1"/>
  <c r="EC17" i="1"/>
  <c r="ED18" i="1"/>
  <c r="BN65" i="1"/>
  <c r="BN62" i="1"/>
  <c r="DP62" i="1"/>
  <c r="DR62" i="1" s="1"/>
  <c r="DP65" i="1"/>
  <c r="DR60" i="1"/>
  <c r="CJ62" i="1"/>
  <c r="CK60" i="1"/>
  <c r="CJ65" i="1"/>
  <c r="EL60" i="1"/>
  <c r="F17" i="1"/>
  <c r="H18" i="1"/>
  <c r="BR63" i="1"/>
  <c r="DZ62" i="1"/>
  <c r="EA60" i="1"/>
  <c r="DZ65" i="1"/>
  <c r="BE60" i="1"/>
  <c r="Y60" i="1"/>
  <c r="BG17" i="1"/>
  <c r="BF60" i="1"/>
  <c r="BQ60" i="1"/>
  <c r="BS60" i="1" s="1"/>
  <c r="BQ63" i="1"/>
  <c r="BS5" i="1"/>
  <c r="BH65" i="1"/>
  <c r="BH62" i="1"/>
  <c r="EQ36" i="1"/>
  <c r="DB62" i="1"/>
  <c r="DC62" i="1" s="1"/>
  <c r="DC60" i="1"/>
  <c r="DB65" i="1"/>
  <c r="M65" i="1"/>
  <c r="M62" i="1"/>
  <c r="N60" i="1"/>
  <c r="EE60" i="1"/>
  <c r="EQ53" i="1"/>
  <c r="S65" i="1"/>
  <c r="S62" i="1"/>
  <c r="T62" i="1" s="1"/>
  <c r="T60" i="1"/>
  <c r="EF60" i="1"/>
  <c r="F49" i="1"/>
  <c r="H49" i="1" s="1"/>
  <c r="EO17" i="1"/>
  <c r="DU17" i="1"/>
  <c r="CP65" i="1"/>
  <c r="CP62" i="1"/>
  <c r="CQ62" i="1" s="1"/>
  <c r="EG60" i="1"/>
  <c r="AB62" i="1"/>
  <c r="AC62" i="1" s="1"/>
  <c r="CM63" i="1"/>
  <c r="G20" i="1"/>
  <c r="EI55" i="1"/>
  <c r="CV62" i="1"/>
  <c r="CV65" i="1"/>
  <c r="BI62" i="1"/>
  <c r="BJ62" i="1" s="1"/>
  <c r="BJ60" i="1"/>
  <c r="BI65" i="1"/>
  <c r="EB45" i="1"/>
  <c r="F45" i="1"/>
  <c r="I44" i="1"/>
  <c r="K45" i="1"/>
  <c r="L64" i="1"/>
  <c r="N64" i="1" s="1"/>
  <c r="N44" i="1"/>
  <c r="H28" i="1"/>
  <c r="G27" i="1"/>
  <c r="AG62" i="1"/>
  <c r="DW62" i="1"/>
  <c r="BO65" i="1"/>
  <c r="EK60" i="1"/>
  <c r="BO62" i="1"/>
  <c r="BP60" i="1"/>
  <c r="G55" i="1"/>
  <c r="ED46" i="1"/>
  <c r="F36" i="1"/>
  <c r="H36" i="1" s="1"/>
  <c r="CX60" i="1"/>
  <c r="CZ60" i="1" s="1"/>
  <c r="AN65" i="1"/>
  <c r="AN62" i="1"/>
  <c r="AO62" i="1" s="1"/>
  <c r="AO60" i="1"/>
  <c r="EH27" i="1"/>
  <c r="EE44" i="1"/>
  <c r="ED28" i="1"/>
  <c r="AK65" i="1"/>
  <c r="AK62" i="1"/>
  <c r="AL62" i="1" s="1"/>
  <c r="AL60" i="1"/>
  <c r="DH62" i="1"/>
  <c r="DI62" i="1" s="1"/>
  <c r="DI60" i="1"/>
  <c r="EN60" i="1"/>
  <c r="DH65" i="1"/>
  <c r="BT62" i="1"/>
  <c r="BV62" i="1" s="1"/>
  <c r="BT65" i="1"/>
  <c r="AH65" i="1"/>
  <c r="AH62" i="1"/>
  <c r="AI60" i="1"/>
  <c r="EH60" i="1"/>
  <c r="ED54" i="1"/>
  <c r="EC53" i="1"/>
  <c r="ED53" i="1" s="1"/>
  <c r="CN44" i="1"/>
  <c r="CM64" i="1"/>
  <c r="CN64" i="1" s="1"/>
  <c r="EM44" i="1"/>
  <c r="H33" i="1"/>
  <c r="EJ27" i="1"/>
  <c r="AU27" i="1"/>
  <c r="CI65" i="1"/>
  <c r="CI62" i="1"/>
  <c r="G44" i="1"/>
  <c r="DF18" i="1"/>
  <c r="DD17" i="1"/>
  <c r="EM17" i="1"/>
  <c r="CN17" i="1"/>
  <c r="DN62" i="1"/>
  <c r="DN65" i="1"/>
  <c r="DO60" i="1"/>
  <c r="AY65" i="1"/>
  <c r="AY62" i="1"/>
  <c r="AI27" i="1"/>
  <c r="CM60" i="1"/>
  <c r="AI63" i="1"/>
  <c r="AZ65" i="1"/>
  <c r="AZ62" i="1"/>
  <c r="BA60" i="1"/>
  <c r="H56" i="1" l="1"/>
  <c r="EA62" i="1"/>
  <c r="CU65" i="1"/>
  <c r="AB65" i="1"/>
  <c r="CQ60" i="1"/>
  <c r="DA65" i="1"/>
  <c r="AC63" i="1"/>
  <c r="BP62" i="1"/>
  <c r="CW60" i="1"/>
  <c r="EQ55" i="1"/>
  <c r="H55" i="1"/>
  <c r="X60" i="1"/>
  <c r="X62" i="1" s="1"/>
  <c r="N62" i="1"/>
  <c r="Z27" i="1"/>
  <c r="EB27" i="1"/>
  <c r="DW65" i="1"/>
  <c r="DX60" i="1"/>
  <c r="EC27" i="1"/>
  <c r="DU60" i="1"/>
  <c r="DU65" i="1" s="1"/>
  <c r="DS65" i="1"/>
  <c r="ED23" i="1"/>
  <c r="EB20" i="1"/>
  <c r="ED20" i="1" s="1"/>
  <c r="CT60" i="1"/>
  <c r="CT65" i="1" s="1"/>
  <c r="ED49" i="1"/>
  <c r="EJ60" i="1"/>
  <c r="DE63" i="1"/>
  <c r="EQ27" i="1"/>
  <c r="ED17" i="1"/>
  <c r="EQ17" i="1"/>
  <c r="ED21" i="1"/>
  <c r="ED55" i="1"/>
  <c r="Z63" i="1"/>
  <c r="F27" i="1"/>
  <c r="H27" i="1" s="1"/>
  <c r="BG63" i="1"/>
  <c r="EB44" i="1"/>
  <c r="EB64" i="1" s="1"/>
  <c r="CN20" i="1"/>
  <c r="ED45" i="1"/>
  <c r="BS63" i="1"/>
  <c r="BS65" i="1" s="1"/>
  <c r="EQ44" i="1"/>
  <c r="CR65" i="1"/>
  <c r="CL63" i="1"/>
  <c r="CN63" i="1" s="1"/>
  <c r="CL60" i="1"/>
  <c r="EM60" i="1" s="1"/>
  <c r="CK62" i="1"/>
  <c r="DO62" i="1"/>
  <c r="DE60" i="1"/>
  <c r="DO65" i="1"/>
  <c r="G64" i="1"/>
  <c r="T65" i="1"/>
  <c r="BF65" i="1"/>
  <c r="BF62" i="1"/>
  <c r="BG60" i="1"/>
  <c r="AU65" i="1"/>
  <c r="G63" i="1"/>
  <c r="G60" i="1"/>
  <c r="H5" i="1"/>
  <c r="BA65" i="1"/>
  <c r="CQ65" i="1"/>
  <c r="DC65" i="1"/>
  <c r="H17" i="1"/>
  <c r="EA65" i="1"/>
  <c r="K63" i="1"/>
  <c r="DV62" i="1"/>
  <c r="DX62" i="1" s="1"/>
  <c r="DV65" i="1"/>
  <c r="BA62" i="1"/>
  <c r="CM65" i="1"/>
  <c r="CM62" i="1"/>
  <c r="DF17" i="1"/>
  <c r="DD63" i="1"/>
  <c r="AI62" i="1"/>
  <c r="DI65" i="1"/>
  <c r="EP60" i="1"/>
  <c r="I64" i="1"/>
  <c r="K64" i="1" s="1"/>
  <c r="K44" i="1"/>
  <c r="CW65" i="1"/>
  <c r="X65" i="1"/>
  <c r="Y65" i="1"/>
  <c r="Y62" i="1"/>
  <c r="BE62" i="1"/>
  <c r="BE65" i="1"/>
  <c r="DR65" i="1"/>
  <c r="L65" i="1"/>
  <c r="J65" i="1"/>
  <c r="J62" i="1"/>
  <c r="AD65" i="1"/>
  <c r="AD62" i="1"/>
  <c r="AF62" i="1" s="1"/>
  <c r="AF60" i="1"/>
  <c r="I60" i="1"/>
  <c r="K60" i="1" s="1"/>
  <c r="AP65" i="1"/>
  <c r="AP62" i="1"/>
  <c r="AR62" i="1" s="1"/>
  <c r="EI60" i="1"/>
  <c r="AR60" i="1"/>
  <c r="DD64" i="1"/>
  <c r="DF64" i="1" s="1"/>
  <c r="DF44" i="1"/>
  <c r="DD60" i="1"/>
  <c r="DX65" i="1"/>
  <c r="N65" i="1"/>
  <c r="K20" i="1"/>
  <c r="DJ62" i="1"/>
  <c r="DL62" i="1" s="1"/>
  <c r="DJ65" i="1"/>
  <c r="DL60" i="1"/>
  <c r="AI65" i="1"/>
  <c r="AL65" i="1"/>
  <c r="AC65" i="1"/>
  <c r="F20" i="1"/>
  <c r="H21" i="1"/>
  <c r="CZ65" i="1"/>
  <c r="EC64" i="1"/>
  <c r="AO65" i="1"/>
  <c r="CX65" i="1"/>
  <c r="CX62" i="1"/>
  <c r="CZ62" i="1" s="1"/>
  <c r="BP65" i="1"/>
  <c r="F44" i="1"/>
  <c r="H45" i="1"/>
  <c r="BJ65" i="1"/>
  <c r="CW62" i="1"/>
  <c r="BQ65" i="1"/>
  <c r="BQ62" i="1"/>
  <c r="BS62" i="1" s="1"/>
  <c r="CK65" i="1"/>
  <c r="BR65" i="1"/>
  <c r="DU62" i="1"/>
  <c r="ED5" i="1"/>
  <c r="Q65" i="1"/>
  <c r="AS65" i="1"/>
  <c r="AS62" i="1"/>
  <c r="AU62" i="1" s="1"/>
  <c r="Z60" i="1" l="1"/>
  <c r="DF63" i="1"/>
  <c r="DE65" i="1"/>
  <c r="ED27" i="1"/>
  <c r="ED64" i="1"/>
  <c r="EC63" i="1"/>
  <c r="EC60" i="1"/>
  <c r="EC62" i="1" s="1"/>
  <c r="EB60" i="1"/>
  <c r="ED44" i="1"/>
  <c r="CN60" i="1"/>
  <c r="CN65" i="1" s="1"/>
  <c r="F63" i="1"/>
  <c r="H63" i="1" s="1"/>
  <c r="EQ60" i="1"/>
  <c r="EQ61" i="1" s="1"/>
  <c r="EB63" i="1"/>
  <c r="DE62" i="1"/>
  <c r="CL62" i="1"/>
  <c r="CN62" i="1" s="1"/>
  <c r="CL65" i="1"/>
  <c r="DF60" i="1"/>
  <c r="H20" i="1"/>
  <c r="DL65" i="1"/>
  <c r="AR65" i="1"/>
  <c r="K65" i="1"/>
  <c r="DD62" i="1"/>
  <c r="DD65" i="1"/>
  <c r="I62" i="1"/>
  <c r="K62" i="1" s="1"/>
  <c r="I65" i="1"/>
  <c r="BG65" i="1"/>
  <c r="Z62" i="1"/>
  <c r="BG62" i="1"/>
  <c r="F64" i="1"/>
  <c r="H64" i="1" s="1"/>
  <c r="F60" i="1"/>
  <c r="H60" i="1" s="1"/>
  <c r="H44" i="1"/>
  <c r="AF65" i="1"/>
  <c r="Z65" i="1"/>
  <c r="G65" i="1"/>
  <c r="G62" i="1"/>
  <c r="DF65" i="1" l="1"/>
  <c r="ED63" i="1"/>
  <c r="EB65" i="1"/>
  <c r="EC65" i="1"/>
  <c r="ED60" i="1"/>
  <c r="EB62" i="1"/>
  <c r="ED62" i="1" s="1"/>
  <c r="DF62" i="1"/>
  <c r="F65" i="1"/>
  <c r="F62" i="1"/>
  <c r="H62" i="1" s="1"/>
  <c r="H65" i="1"/>
</calcChain>
</file>

<file path=xl/sharedStrings.xml><?xml version="1.0" encoding="utf-8"?>
<sst xmlns="http://schemas.openxmlformats.org/spreadsheetml/2006/main" count="251" uniqueCount="113">
  <si>
    <t>Баяндай</t>
  </si>
  <si>
    <t>200 Расходы</t>
  </si>
  <si>
    <t>210 Оплата труда и начисл на оплату труда</t>
  </si>
  <si>
    <t>211 Заработная плата</t>
  </si>
  <si>
    <t>212 Командировочные расходы</t>
  </si>
  <si>
    <t>213 Начисления на оплату труда</t>
  </si>
  <si>
    <t>220 Приобретение услуг</t>
  </si>
  <si>
    <t>221 Услуги связи</t>
  </si>
  <si>
    <t>222 транспортные расходы</t>
  </si>
  <si>
    <t>223 Оплата за электроэнергию</t>
  </si>
  <si>
    <t>223 Оплата за водоснабжение</t>
  </si>
  <si>
    <t>224 Арендная плата за имущество</t>
  </si>
  <si>
    <t>225 Содержание помещений</t>
  </si>
  <si>
    <t>226 Прочие услуги</t>
  </si>
  <si>
    <t>240 Безвозмезд.и безвоз-вратн.перечисл.орг-м</t>
  </si>
  <si>
    <t>242 Безвозмезд.и безвозврат. перечисл.за искл.гос.орг-м</t>
  </si>
  <si>
    <t>251 Перечисления б-там др.уровней безвозврат. Перечисл.гос.орг-м</t>
  </si>
  <si>
    <t>260 Социальное обеспечение</t>
  </si>
  <si>
    <t>262 Пособия</t>
  </si>
  <si>
    <t xml:space="preserve">262 Пособия  ВР  321                                               </t>
  </si>
  <si>
    <t xml:space="preserve">262 Пособия  ВР  322                                               </t>
  </si>
  <si>
    <t>262 Пособия   ВР 330</t>
  </si>
  <si>
    <t>262 Пособия    ВР 360</t>
  </si>
  <si>
    <t>290 Прочие расходы</t>
  </si>
  <si>
    <t>300 Поступление нефинансовых активов</t>
  </si>
  <si>
    <t>310 Увеличение стоимости основных средств</t>
  </si>
  <si>
    <t>340 котельно-печное топливо</t>
  </si>
  <si>
    <t>340 Питание</t>
  </si>
  <si>
    <t>ВСЕГО РАСХОДОВ</t>
  </si>
  <si>
    <t>гсм</t>
  </si>
  <si>
    <t>канц</t>
  </si>
  <si>
    <t>план</t>
  </si>
  <si>
    <t xml:space="preserve">факт </t>
  </si>
  <si>
    <t>% исп</t>
  </si>
  <si>
    <t>О100</t>
  </si>
  <si>
    <t>Общегосударственные вопросы</t>
  </si>
  <si>
    <t>О102</t>
  </si>
  <si>
    <t>121, 129</t>
  </si>
  <si>
    <t>Глава</t>
  </si>
  <si>
    <t>О104</t>
  </si>
  <si>
    <t>центральный аппарат</t>
  </si>
  <si>
    <t>обеспечение деятельности</t>
  </si>
  <si>
    <t>О106</t>
  </si>
  <si>
    <t>финансовый отдел</t>
  </si>
  <si>
    <t>О107</t>
  </si>
  <si>
    <t>Проведение выборов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</si>
  <si>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</si>
  <si>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</si>
  <si>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</si>
  <si>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</si>
  <si>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</si>
  <si>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</si>
  <si>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</si>
  <si>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 xml:space="preserve">121, 129 </t>
  </si>
  <si>
    <t>Осуществление первичного воинского учета</t>
  </si>
  <si>
    <t>О400</t>
  </si>
  <si>
    <t>Национальная экономика</t>
  </si>
  <si>
    <t>О401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</si>
  <si>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</si>
  <si>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</si>
  <si>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</si>
  <si>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</si>
  <si>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</si>
  <si>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</si>
  <si>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</si>
  <si>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</si>
  <si>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коммунальное хозяйство</t>
  </si>
  <si>
    <t>О503</t>
  </si>
  <si>
    <t>О800</t>
  </si>
  <si>
    <t>Культура</t>
  </si>
  <si>
    <t>О801</t>
  </si>
  <si>
    <t>дома культуры</t>
  </si>
  <si>
    <t>библиотеки</t>
  </si>
  <si>
    <t>Социальная политика</t>
  </si>
  <si>
    <t>Пенсии и пособия</t>
  </si>
  <si>
    <t>Физическая культура и спорт</t>
  </si>
  <si>
    <t xml:space="preserve">Физическая культура </t>
  </si>
  <si>
    <t>Межбюджетные трансферты</t>
  </si>
  <si>
    <t>Внутренние обороты</t>
  </si>
  <si>
    <t>Финансист</t>
  </si>
  <si>
    <t>Мильхеева С.М.</t>
  </si>
  <si>
    <t>О600</t>
  </si>
  <si>
    <t>Охрана окружающей среды</t>
  </si>
  <si>
    <t>О605</t>
  </si>
  <si>
    <t>в том числе казенные учреждения</t>
  </si>
  <si>
    <t xml:space="preserve">                     бюджетные учреждения</t>
  </si>
  <si>
    <t>налог наимущесво и земельный налог</t>
  </si>
  <si>
    <t>прочие налоги и сборы</t>
  </si>
  <si>
    <t>иные платежи</t>
  </si>
  <si>
    <t>налог на имущество и земельный налог</t>
  </si>
  <si>
    <t>Закупки в области геодезии</t>
  </si>
  <si>
    <t xml:space="preserve">иные субсидии </t>
  </si>
  <si>
    <t>Бюджетные инвестиции</t>
  </si>
  <si>
    <t xml:space="preserve"> </t>
  </si>
  <si>
    <t>291 Налоги, пошлины и сборы</t>
  </si>
  <si>
    <t>292 Штрафы за нарушение законодательства о налогах и сборах</t>
  </si>
  <si>
    <t>293 Штрафы за нарушение законодательства о закупках</t>
  </si>
  <si>
    <t>295 Другие экономические санкции</t>
  </si>
  <si>
    <t>296 Иные расходы</t>
  </si>
  <si>
    <t>О502</t>
  </si>
  <si>
    <t>благоустройство</t>
  </si>
  <si>
    <t xml:space="preserve">264 Социальные пособия </t>
  </si>
  <si>
    <t>349 подарки</t>
  </si>
  <si>
    <t>343 ГСМ</t>
  </si>
  <si>
    <t>346 Канцелярские и хозяйственные расходы</t>
  </si>
  <si>
    <t>344 стр.мат.</t>
  </si>
  <si>
    <t>228 Услуги, работы для целей капитальных вложений</t>
  </si>
  <si>
    <t>Другие вопросы в области охраны окружающей среды</t>
  </si>
  <si>
    <t>227 страхование</t>
  </si>
  <si>
    <t>обслуживание мун.долга</t>
  </si>
  <si>
    <t>231 Обслуживание внутреннего долга</t>
  </si>
  <si>
    <t>премии и гранты</t>
  </si>
  <si>
    <t>Исполнение бюджета по МО Баяндай  на 1 января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</si>
</sst>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FF"/>
      <name val="Arial Cyr"/>
      <charset val="204"/>
    </font>
    <font>
      <b/>
      <sz val="11"/>
      <color indexed="12"/>
      <name val="Arial Cyr"/>
      <charset val="204"/>
    </font>
    <font>
      <b/>
      <sz val="11"/>
      <color rgb="FF0000FF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vertical="top"/>
    </xf>
    <xf numFmtId="2" fontId="1" fillId="0" borderId="1" xfId="0" applyNumberFormat="1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5" xfId="0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164" fontId="1" fillId="0" borderId="5" xfId="0" applyNumberFormat="1" applyFont="1" applyBorder="1"/>
    <xf numFmtId="2" fontId="3" fillId="0" borderId="1" xfId="0" applyNumberFormat="1" applyFont="1" applyBorder="1"/>
    <xf numFmtId="2" fontId="4" fillId="0" borderId="1" xfId="0" applyNumberFormat="1" applyFont="1" applyBorder="1"/>
    <xf numFmtId="0" fontId="4" fillId="0" borderId="1" xfId="0" applyFont="1" applyBorder="1"/>
    <xf numFmtId="165" fontId="0" fillId="0" borderId="1" xfId="0" applyNumberForma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/>
    <xf numFmtId="2" fontId="2" fillId="0" borderId="6" xfId="0" applyNumberFormat="1" applyFont="1" applyBorder="1"/>
    <xf numFmtId="164" fontId="1" fillId="0" borderId="6" xfId="0" applyNumberFormat="1" applyFont="1" applyBorder="1"/>
    <xf numFmtId="2" fontId="1" fillId="0" borderId="6" xfId="0" applyNumberFormat="1" applyFont="1" applyBorder="1"/>
    <xf numFmtId="0" fontId="2" fillId="0" borderId="6" xfId="0" applyFont="1" applyBorder="1"/>
    <xf numFmtId="2" fontId="2" fillId="0" borderId="5" xfId="0" applyNumberFormat="1" applyFont="1" applyBorder="1"/>
    <xf numFmtId="164" fontId="2" fillId="0" borderId="6" xfId="0" applyNumberFormat="1" applyFont="1" applyBorder="1"/>
    <xf numFmtId="0" fontId="6" fillId="0" borderId="1" xfId="0" applyFont="1" applyBorder="1"/>
    <xf numFmtId="2" fontId="7" fillId="0" borderId="6" xfId="0" applyNumberFormat="1" applyFont="1" applyBorder="1"/>
    <xf numFmtId="0" fontId="1" fillId="0" borderId="2" xfId="0" applyFont="1" applyBorder="1"/>
    <xf numFmtId="0" fontId="0" fillId="2" borderId="0" xfId="0" applyFill="1"/>
    <xf numFmtId="0" fontId="2" fillId="0" borderId="2" xfId="0" applyFont="1" applyBorder="1"/>
    <xf numFmtId="2" fontId="1" fillId="0" borderId="1" xfId="0" applyNumberFormat="1" applyFont="1" applyFill="1" applyBorder="1"/>
    <xf numFmtId="2" fontId="1" fillId="0" borderId="0" xfId="0" applyNumberFormat="1" applyFont="1"/>
    <xf numFmtId="2" fontId="2" fillId="0" borderId="1" xfId="0" applyNumberFormat="1" applyFont="1" applyFill="1" applyBorder="1"/>
    <xf numFmtId="14" fontId="1" fillId="0" borderId="1" xfId="0" applyNumberFormat="1" applyFont="1" applyBorder="1" applyAlignment="1">
      <alignment vertical="top" wrapText="1"/>
    </xf>
    <xf numFmtId="2" fontId="1" fillId="3" borderId="1" xfId="0" applyNumberFormat="1" applyFont="1" applyFill="1" applyBorder="1"/>
    <xf numFmtId="2" fontId="1" fillId="3" borderId="6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4" borderId="0" xfId="0" applyFont="1" applyFill="1"/>
    <xf numFmtId="0" fontId="0" fillId="0" borderId="0" xfId="0" applyFont="1"/>
    <xf numFmtId="164" fontId="1" fillId="0" borderId="0" xfId="0" applyNumberFormat="1" applyFont="1" applyFill="1" applyBorder="1"/>
    <xf numFmtId="2" fontId="1" fillId="0" borderId="0" xfId="0" applyNumberFormat="1" applyFont="1" applyFill="1" applyBorder="1"/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00FF"/>
      <color rgb="FF00FF99"/>
      <color rgb="FFFF66CC"/>
      <color rgb="FFA50021"/>
      <color rgb="FF00FF00"/>
      <color rgb="FFFFFF00"/>
      <color rgb="FF660033"/>
      <color rgb="FF66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66"/>
  <sheetViews>
    <sheetView tabSelected="1" topLeftCell="A49" zoomScaleNormal="100" zoomScaleSheetLayoutView="100" workbookViewId="0">
      <selection activeCell="C65" sqref="C65"/>
    </sheetView>
  </sheetViews>
  <sheetFormatPr defaultRowHeight="15" x14ac:dyDescent="0.25"/>
  <cols>
    <col min="1" max="1" width="6.140625" customWidth="1"/>
    <col min="2" max="2" width="11.85546875" customWidth="1"/>
    <col min="3" max="3" width="40.28515625" customWidth="1"/>
    <col min="4" max="4" width="6.140625" hidden="1" customWidth="1"/>
    <col min="5" max="5" width="10.85546875" hidden="1" customWidth="1"/>
    <col min="6" max="7" width="14.5703125" customWidth="1"/>
    <col min="8" max="8" width="6.7109375" customWidth="1"/>
    <col min="9" max="10" width="14.42578125" customWidth="1"/>
    <col min="11" max="11" width="6.85546875" customWidth="1"/>
    <col min="12" max="12" width="14.7109375" customWidth="1"/>
    <col min="13" max="13" width="14.42578125" customWidth="1"/>
    <col min="14" max="14" width="6.28515625" customWidth="1"/>
    <col min="15" max="15" width="12.28515625" customWidth="1"/>
    <col min="16" max="16" width="11.85546875" customWidth="1"/>
    <col min="17" max="17" width="9.140625" customWidth="1"/>
    <col min="18" max="18" width="16.140625" customWidth="1"/>
    <col min="19" max="19" width="15" customWidth="1"/>
    <col min="20" max="20" width="9" customWidth="1"/>
    <col min="21" max="21" width="14" customWidth="1"/>
    <col min="22" max="22" width="12.5703125" customWidth="1"/>
    <col min="23" max="23" width="8.85546875" customWidth="1"/>
    <col min="24" max="24" width="14.42578125" customWidth="1"/>
    <col min="25" max="25" width="15.85546875" customWidth="1"/>
    <col min="26" max="26" width="7.140625" style="59" customWidth="1"/>
    <col min="27" max="28" width="12.28515625" customWidth="1"/>
    <col min="29" max="29" width="7.85546875" style="59" customWidth="1"/>
    <col min="30" max="30" width="11.42578125" customWidth="1"/>
    <col min="31" max="31" width="11.7109375" customWidth="1"/>
    <col min="32" max="32" width="9.140625" customWidth="1"/>
    <col min="33" max="33" width="13.28515625" customWidth="1"/>
    <col min="34" max="34" width="13.85546875" customWidth="1"/>
    <col min="35" max="35" width="7.28515625" customWidth="1"/>
    <col min="36" max="36" width="12" customWidth="1"/>
    <col min="37" max="37" width="10.85546875" customWidth="1"/>
    <col min="38" max="38" width="7.140625" style="59" customWidth="1"/>
    <col min="39" max="39" width="10.7109375" customWidth="1"/>
    <col min="40" max="40" width="11.28515625" customWidth="1"/>
    <col min="41" max="41" width="7" style="59" customWidth="1"/>
    <col min="42" max="42" width="13.5703125" customWidth="1"/>
    <col min="43" max="43" width="13.42578125" customWidth="1"/>
    <col min="44" max="44" width="6.85546875" customWidth="1"/>
    <col min="45" max="45" width="13.5703125" customWidth="1"/>
    <col min="46" max="46" width="14.42578125" customWidth="1"/>
    <col min="47" max="47" width="6.85546875" customWidth="1"/>
    <col min="48" max="48" width="11.85546875" customWidth="1"/>
    <col min="49" max="49" width="11.42578125" customWidth="1"/>
    <col min="50" max="50" width="8.140625" customWidth="1"/>
    <col min="51" max="51" width="12.140625" customWidth="1"/>
    <col min="52" max="52" width="11.85546875" customWidth="1"/>
    <col min="53" max="53" width="8.5703125" customWidth="1"/>
    <col min="54" max="54" width="10.5703125" customWidth="1"/>
    <col min="55" max="55" width="8.5703125" customWidth="1"/>
    <col min="56" max="56" width="9" customWidth="1"/>
    <col min="57" max="57" width="12" customWidth="1"/>
    <col min="58" max="58" width="11.140625" customWidth="1"/>
    <col min="59" max="59" width="9" customWidth="1"/>
    <col min="60" max="60" width="12.7109375" customWidth="1"/>
    <col min="61" max="61" width="12" customWidth="1"/>
    <col min="62" max="62" width="9" customWidth="1"/>
    <col min="63" max="63" width="12.7109375" customWidth="1"/>
    <col min="64" max="64" width="10.85546875" customWidth="1"/>
    <col min="65" max="65" width="8.85546875" customWidth="1"/>
    <col min="66" max="66" width="14" customWidth="1"/>
    <col min="67" max="67" width="13.7109375" customWidth="1"/>
    <col min="68" max="68" width="7.5703125" customWidth="1"/>
    <col min="69" max="69" width="13.85546875" customWidth="1"/>
    <col min="70" max="70" width="13.5703125" customWidth="1"/>
    <col min="71" max="71" width="9.140625" customWidth="1"/>
    <col min="72" max="72" width="13.7109375" customWidth="1"/>
    <col min="73" max="73" width="13.140625" customWidth="1"/>
    <col min="74" max="74" width="7.28515625" customWidth="1"/>
    <col min="75" max="83" width="8.85546875" hidden="1" customWidth="1"/>
    <col min="84" max="85" width="12.140625" hidden="1" customWidth="1"/>
    <col min="86" max="86" width="7.28515625" hidden="1" customWidth="1"/>
    <col min="87" max="87" width="13.28515625" customWidth="1"/>
    <col min="88" max="88" width="13" customWidth="1"/>
    <col min="89" max="89" width="6.140625" customWidth="1"/>
    <col min="90" max="90" width="13.42578125" customWidth="1"/>
    <col min="91" max="91" width="13.28515625" customWidth="1"/>
    <col min="92" max="92" width="6.28515625" customWidth="1"/>
    <col min="93" max="93" width="12.28515625" customWidth="1"/>
    <col min="94" max="94" width="12.7109375" customWidth="1"/>
    <col min="95" max="95" width="8.85546875" style="59" customWidth="1"/>
    <col min="96" max="96" width="12.7109375" customWidth="1"/>
    <col min="97" max="97" width="12.85546875" customWidth="1"/>
    <col min="98" max="101" width="8.85546875" customWidth="1"/>
    <col min="102" max="102" width="11.28515625" customWidth="1"/>
    <col min="103" max="103" width="10.7109375" customWidth="1"/>
    <col min="104" max="104" width="8.85546875" customWidth="1"/>
    <col min="105" max="105" width="13.85546875" customWidth="1"/>
    <col min="106" max="106" width="13.5703125" customWidth="1"/>
    <col min="107" max="107" width="8.85546875" customWidth="1"/>
    <col min="108" max="108" width="14.7109375" customWidth="1"/>
    <col min="109" max="109" width="14.28515625" customWidth="1"/>
    <col min="110" max="110" width="7.28515625" customWidth="1"/>
    <col min="111" max="111" width="14.7109375" customWidth="1"/>
    <col min="112" max="112" width="14.85546875" customWidth="1"/>
    <col min="113" max="113" width="6.42578125" customWidth="1"/>
    <col min="114" max="114" width="13.140625" customWidth="1"/>
    <col min="115" max="115" width="13" customWidth="1"/>
    <col min="116" max="116" width="5.28515625" customWidth="1"/>
    <col min="117" max="117" width="12.140625" customWidth="1"/>
    <col min="118" max="118" width="13.140625" customWidth="1"/>
    <col min="119" max="119" width="7.42578125" customWidth="1"/>
    <col min="120" max="120" width="14" customWidth="1"/>
    <col min="121" max="121" width="13.28515625" customWidth="1"/>
    <col min="122" max="122" width="6.140625" customWidth="1"/>
    <col min="123" max="124" width="12" customWidth="1"/>
    <col min="125" max="125" width="6.42578125" customWidth="1"/>
    <col min="126" max="126" width="15.140625" customWidth="1"/>
    <col min="127" max="127" width="13" customWidth="1"/>
    <col min="128" max="128" width="6.7109375" customWidth="1"/>
    <col min="129" max="129" width="13.5703125" customWidth="1"/>
    <col min="130" max="130" width="12.28515625" customWidth="1"/>
    <col min="131" max="131" width="6.5703125" customWidth="1"/>
    <col min="132" max="132" width="17" customWidth="1"/>
    <col min="133" max="133" width="15.7109375" customWidth="1"/>
    <col min="134" max="134" width="6.5703125" customWidth="1"/>
    <col min="135" max="135" width="9.5703125" bestFit="1" customWidth="1"/>
    <col min="148" max="148" width="17.140625" customWidth="1"/>
    <col min="149" max="149" width="11.42578125" bestFit="1" customWidth="1"/>
  </cols>
  <sheetData>
    <row r="1" spans="1:147" x14ac:dyDescent="0.25">
      <c r="A1" s="1"/>
      <c r="B1" s="1"/>
      <c r="C1" s="1" t="s">
        <v>93</v>
      </c>
      <c r="D1" s="1"/>
      <c r="E1" s="1"/>
      <c r="F1" s="1"/>
      <c r="G1" s="1"/>
      <c r="H1" s="1"/>
      <c r="I1" s="2" t="s">
        <v>112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</row>
    <row r="2" spans="1:14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 t="s">
        <v>0</v>
      </c>
      <c r="DX2" s="1"/>
      <c r="DY2" s="1"/>
      <c r="DZ2" s="1"/>
      <c r="EA2" s="1"/>
      <c r="EB2" s="1"/>
      <c r="EC2" s="1" t="s">
        <v>0</v>
      </c>
      <c r="ED2" s="1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</row>
    <row r="3" spans="1:147" x14ac:dyDescent="0.25">
      <c r="A3" s="3"/>
      <c r="B3" s="3"/>
      <c r="C3" s="3"/>
      <c r="D3" s="64"/>
      <c r="E3" s="48">
        <v>42736</v>
      </c>
      <c r="F3" s="66" t="s">
        <v>1</v>
      </c>
      <c r="G3" s="67"/>
      <c r="H3" s="68"/>
      <c r="I3" s="69" t="s">
        <v>2</v>
      </c>
      <c r="J3" s="70"/>
      <c r="K3" s="71"/>
      <c r="L3" s="72" t="s">
        <v>3</v>
      </c>
      <c r="M3" s="70"/>
      <c r="N3" s="71"/>
      <c r="O3" s="72" t="s">
        <v>4</v>
      </c>
      <c r="P3" s="67"/>
      <c r="Q3" s="68"/>
      <c r="R3" s="72" t="s">
        <v>5</v>
      </c>
      <c r="S3" s="73"/>
      <c r="T3" s="74"/>
      <c r="U3" s="63"/>
      <c r="V3" s="63"/>
      <c r="W3" s="63"/>
      <c r="X3" s="66" t="s">
        <v>6</v>
      </c>
      <c r="Y3" s="75"/>
      <c r="Z3" s="76"/>
      <c r="AA3" s="72" t="s">
        <v>7</v>
      </c>
      <c r="AB3" s="73"/>
      <c r="AC3" s="74"/>
      <c r="AD3" s="72" t="s">
        <v>8</v>
      </c>
      <c r="AE3" s="73"/>
      <c r="AF3" s="74"/>
      <c r="AG3" s="72" t="s">
        <v>9</v>
      </c>
      <c r="AH3" s="67"/>
      <c r="AI3" s="68"/>
      <c r="AJ3" s="72" t="s">
        <v>10</v>
      </c>
      <c r="AK3" s="67"/>
      <c r="AL3" s="68"/>
      <c r="AM3" s="72" t="s">
        <v>11</v>
      </c>
      <c r="AN3" s="67"/>
      <c r="AO3" s="67"/>
      <c r="AP3" s="77" t="s">
        <v>12</v>
      </c>
      <c r="AQ3" s="78"/>
      <c r="AR3" s="78"/>
      <c r="AS3" s="72" t="s">
        <v>13</v>
      </c>
      <c r="AT3" s="73"/>
      <c r="AU3" s="74"/>
      <c r="AV3" s="79" t="s">
        <v>108</v>
      </c>
      <c r="AW3" s="80"/>
      <c r="AX3" s="81"/>
      <c r="AY3" s="72" t="s">
        <v>106</v>
      </c>
      <c r="AZ3" s="73"/>
      <c r="BA3" s="74"/>
      <c r="BB3" s="79" t="s">
        <v>110</v>
      </c>
      <c r="BC3" s="80"/>
      <c r="BD3" s="81"/>
      <c r="BE3" s="66" t="s">
        <v>14</v>
      </c>
      <c r="BF3" s="75"/>
      <c r="BG3" s="76"/>
      <c r="BH3" s="72" t="s">
        <v>15</v>
      </c>
      <c r="BI3" s="67"/>
      <c r="BJ3" s="68"/>
      <c r="BK3" s="65"/>
      <c r="BL3" s="65"/>
      <c r="BM3" s="65"/>
      <c r="BN3" s="82" t="s">
        <v>16</v>
      </c>
      <c r="BO3" s="78"/>
      <c r="BP3" s="78"/>
      <c r="BQ3" s="75" t="s">
        <v>17</v>
      </c>
      <c r="BR3" s="67"/>
      <c r="BS3" s="68"/>
      <c r="BT3" s="66" t="s">
        <v>18</v>
      </c>
      <c r="BU3" s="67"/>
      <c r="BV3" s="68"/>
      <c r="BW3" s="83" t="s">
        <v>19</v>
      </c>
      <c r="BX3" s="84"/>
      <c r="BY3" s="85"/>
      <c r="BZ3" s="83" t="s">
        <v>20</v>
      </c>
      <c r="CA3" s="84"/>
      <c r="CB3" s="85"/>
      <c r="CC3" s="83" t="s">
        <v>21</v>
      </c>
      <c r="CD3" s="84"/>
      <c r="CE3" s="85"/>
      <c r="CF3" s="83" t="s">
        <v>22</v>
      </c>
      <c r="CG3" s="84"/>
      <c r="CH3" s="85"/>
      <c r="CI3" s="72" t="s">
        <v>101</v>
      </c>
      <c r="CJ3" s="73"/>
      <c r="CK3" s="74"/>
      <c r="CL3" s="66" t="s">
        <v>23</v>
      </c>
      <c r="CM3" s="75"/>
      <c r="CN3" s="76"/>
      <c r="CO3" s="79" t="s">
        <v>94</v>
      </c>
      <c r="CP3" s="86"/>
      <c r="CQ3" s="87"/>
      <c r="CR3" s="79" t="s">
        <v>95</v>
      </c>
      <c r="CS3" s="86"/>
      <c r="CT3" s="87"/>
      <c r="CU3" s="79" t="s">
        <v>96</v>
      </c>
      <c r="CV3" s="86"/>
      <c r="CW3" s="87"/>
      <c r="CX3" s="79" t="s">
        <v>97</v>
      </c>
      <c r="CY3" s="80"/>
      <c r="CZ3" s="81"/>
      <c r="DA3" s="79" t="s">
        <v>98</v>
      </c>
      <c r="DB3" s="80"/>
      <c r="DC3" s="81"/>
      <c r="DD3" s="66" t="s">
        <v>24</v>
      </c>
      <c r="DE3" s="75"/>
      <c r="DF3" s="76"/>
      <c r="DG3" s="72" t="s">
        <v>25</v>
      </c>
      <c r="DH3" s="67"/>
      <c r="DI3" s="68"/>
      <c r="DJ3" s="72" t="s">
        <v>26</v>
      </c>
      <c r="DK3" s="67"/>
      <c r="DL3" s="68"/>
      <c r="DM3" s="72" t="s">
        <v>105</v>
      </c>
      <c r="DN3" s="73"/>
      <c r="DO3" s="74"/>
      <c r="DP3" s="72" t="s">
        <v>27</v>
      </c>
      <c r="DQ3" s="73"/>
      <c r="DR3" s="74"/>
      <c r="DS3" s="72" t="s">
        <v>103</v>
      </c>
      <c r="DT3" s="73"/>
      <c r="DU3" s="74"/>
      <c r="DV3" s="72" t="s">
        <v>104</v>
      </c>
      <c r="DW3" s="73"/>
      <c r="DX3" s="74"/>
      <c r="DY3" s="79" t="s">
        <v>102</v>
      </c>
      <c r="DZ3" s="86"/>
      <c r="EA3" s="87"/>
      <c r="EB3" s="66" t="s">
        <v>28</v>
      </c>
      <c r="EC3" s="75"/>
      <c r="ED3" s="68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 t="s">
        <v>29</v>
      </c>
      <c r="EP3" s="62" t="s">
        <v>30</v>
      </c>
      <c r="EQ3" s="62"/>
    </row>
    <row r="4" spans="1:147" x14ac:dyDescent="0.25">
      <c r="A4" s="3"/>
      <c r="B4" s="3"/>
      <c r="C4" s="3"/>
      <c r="D4" s="3"/>
      <c r="E4" s="3"/>
      <c r="F4" s="3"/>
      <c r="G4" s="5"/>
      <c r="H4" s="3"/>
      <c r="I4" s="6" t="s">
        <v>31</v>
      </c>
      <c r="J4" s="6" t="s">
        <v>32</v>
      </c>
      <c r="K4" s="6" t="s">
        <v>33</v>
      </c>
      <c r="L4" s="6" t="s">
        <v>31</v>
      </c>
      <c r="M4" s="6" t="s">
        <v>32</v>
      </c>
      <c r="N4" s="6" t="s">
        <v>33</v>
      </c>
      <c r="O4" s="6" t="s">
        <v>31</v>
      </c>
      <c r="P4" s="6" t="s">
        <v>32</v>
      </c>
      <c r="Q4" s="6" t="s">
        <v>33</v>
      </c>
      <c r="R4" s="6" t="s">
        <v>31</v>
      </c>
      <c r="S4" s="6" t="s">
        <v>32</v>
      </c>
      <c r="T4" s="6" t="s">
        <v>33</v>
      </c>
      <c r="U4" s="6"/>
      <c r="V4" s="6"/>
      <c r="W4" s="6"/>
      <c r="X4" s="6" t="s">
        <v>31</v>
      </c>
      <c r="Y4" s="6" t="s">
        <v>32</v>
      </c>
      <c r="Z4" s="6" t="s">
        <v>33</v>
      </c>
      <c r="AA4" s="6" t="s">
        <v>31</v>
      </c>
      <c r="AB4" s="6" t="s">
        <v>32</v>
      </c>
      <c r="AC4" s="6" t="s">
        <v>33</v>
      </c>
      <c r="AD4" s="6" t="s">
        <v>31</v>
      </c>
      <c r="AE4" s="6" t="s">
        <v>32</v>
      </c>
      <c r="AF4" s="6" t="s">
        <v>33</v>
      </c>
      <c r="AG4" s="6" t="s">
        <v>31</v>
      </c>
      <c r="AH4" s="7" t="s">
        <v>32</v>
      </c>
      <c r="AI4" s="6" t="s">
        <v>33</v>
      </c>
      <c r="AJ4" s="6" t="s">
        <v>31</v>
      </c>
      <c r="AK4" s="6" t="s">
        <v>32</v>
      </c>
      <c r="AL4" s="6" t="s">
        <v>33</v>
      </c>
      <c r="AM4" s="6" t="s">
        <v>31</v>
      </c>
      <c r="AN4" s="6" t="s">
        <v>32</v>
      </c>
      <c r="AO4" s="6" t="s">
        <v>33</v>
      </c>
      <c r="AP4" s="8" t="s">
        <v>31</v>
      </c>
      <c r="AQ4" s="8" t="s">
        <v>32</v>
      </c>
      <c r="AR4" s="8" t="s">
        <v>33</v>
      </c>
      <c r="AS4" s="8" t="s">
        <v>31</v>
      </c>
      <c r="AT4" s="8" t="s">
        <v>32</v>
      </c>
      <c r="AU4" s="8" t="s">
        <v>33</v>
      </c>
      <c r="AV4" s="8"/>
      <c r="AW4" s="8"/>
      <c r="AX4" s="8"/>
      <c r="AY4" s="8" t="s">
        <v>31</v>
      </c>
      <c r="AZ4" s="8" t="s">
        <v>32</v>
      </c>
      <c r="BA4" s="8" t="s">
        <v>33</v>
      </c>
      <c r="BB4" s="8" t="s">
        <v>31</v>
      </c>
      <c r="BC4" s="8" t="s">
        <v>32</v>
      </c>
      <c r="BD4" s="8" t="s">
        <v>33</v>
      </c>
      <c r="BE4" s="8" t="s">
        <v>31</v>
      </c>
      <c r="BF4" s="8" t="s">
        <v>32</v>
      </c>
      <c r="BG4" s="8" t="s">
        <v>33</v>
      </c>
      <c r="BH4" s="8" t="s">
        <v>31</v>
      </c>
      <c r="BI4" s="8" t="s">
        <v>32</v>
      </c>
      <c r="BJ4" s="8" t="s">
        <v>33</v>
      </c>
      <c r="BK4" s="8"/>
      <c r="BL4" s="8"/>
      <c r="BM4" s="8"/>
      <c r="BN4" s="8" t="s">
        <v>31</v>
      </c>
      <c r="BO4" s="8" t="s">
        <v>32</v>
      </c>
      <c r="BP4" s="8" t="s">
        <v>33</v>
      </c>
      <c r="BQ4" s="8" t="s">
        <v>31</v>
      </c>
      <c r="BR4" s="8" t="s">
        <v>32</v>
      </c>
      <c r="BS4" s="8" t="s">
        <v>33</v>
      </c>
      <c r="BT4" s="8" t="s">
        <v>31</v>
      </c>
      <c r="BU4" s="8" t="s">
        <v>32</v>
      </c>
      <c r="BV4" s="8" t="s">
        <v>33</v>
      </c>
      <c r="BW4" s="8" t="s">
        <v>31</v>
      </c>
      <c r="BX4" s="8" t="s">
        <v>32</v>
      </c>
      <c r="BY4" s="8" t="s">
        <v>33</v>
      </c>
      <c r="BZ4" s="8" t="s">
        <v>31</v>
      </c>
      <c r="CA4" s="8" t="s">
        <v>32</v>
      </c>
      <c r="CB4" s="8" t="s">
        <v>33</v>
      </c>
      <c r="CC4" s="8" t="s">
        <v>31</v>
      </c>
      <c r="CD4" s="8" t="s">
        <v>32</v>
      </c>
      <c r="CE4" s="8" t="s">
        <v>33</v>
      </c>
      <c r="CF4" s="8" t="s">
        <v>31</v>
      </c>
      <c r="CG4" s="8" t="s">
        <v>32</v>
      </c>
      <c r="CH4" s="8" t="s">
        <v>33</v>
      </c>
      <c r="CI4" s="8" t="s">
        <v>31</v>
      </c>
      <c r="CJ4" s="8" t="s">
        <v>32</v>
      </c>
      <c r="CK4" s="8" t="s">
        <v>33</v>
      </c>
      <c r="CL4" s="8" t="s">
        <v>31</v>
      </c>
      <c r="CM4" s="8" t="s">
        <v>32</v>
      </c>
      <c r="CN4" s="8" t="s">
        <v>33</v>
      </c>
      <c r="CO4" s="8" t="s">
        <v>31</v>
      </c>
      <c r="CP4" s="8" t="s">
        <v>32</v>
      </c>
      <c r="CQ4" s="8" t="s">
        <v>33</v>
      </c>
      <c r="CR4" s="8" t="s">
        <v>31</v>
      </c>
      <c r="CS4" s="8" t="s">
        <v>32</v>
      </c>
      <c r="CT4" s="8" t="s">
        <v>33</v>
      </c>
      <c r="CU4" s="8" t="s">
        <v>31</v>
      </c>
      <c r="CV4" s="8" t="s">
        <v>32</v>
      </c>
      <c r="CW4" s="8" t="s">
        <v>33</v>
      </c>
      <c r="CX4" s="8" t="s">
        <v>31</v>
      </c>
      <c r="CY4" s="8" t="s">
        <v>32</v>
      </c>
      <c r="CZ4" s="8" t="s">
        <v>33</v>
      </c>
      <c r="DA4" s="8" t="s">
        <v>31</v>
      </c>
      <c r="DB4" s="8" t="s">
        <v>32</v>
      </c>
      <c r="DC4" s="8" t="s">
        <v>33</v>
      </c>
      <c r="DD4" s="8" t="s">
        <v>31</v>
      </c>
      <c r="DE4" s="8" t="s">
        <v>32</v>
      </c>
      <c r="DF4" s="8" t="s">
        <v>33</v>
      </c>
      <c r="DG4" s="8" t="s">
        <v>31</v>
      </c>
      <c r="DH4" s="9" t="s">
        <v>32</v>
      </c>
      <c r="DI4" s="8" t="s">
        <v>33</v>
      </c>
      <c r="DJ4" s="8" t="s">
        <v>31</v>
      </c>
      <c r="DK4" s="8" t="s">
        <v>32</v>
      </c>
      <c r="DL4" s="8" t="s">
        <v>33</v>
      </c>
      <c r="DM4" s="8" t="s">
        <v>31</v>
      </c>
      <c r="DN4" s="8" t="s">
        <v>32</v>
      </c>
      <c r="DO4" s="8" t="s">
        <v>33</v>
      </c>
      <c r="DP4" s="8" t="s">
        <v>31</v>
      </c>
      <c r="DQ4" s="8" t="s">
        <v>32</v>
      </c>
      <c r="DR4" s="8" t="s">
        <v>33</v>
      </c>
      <c r="DS4" s="8" t="s">
        <v>31</v>
      </c>
      <c r="DT4" s="9" t="s">
        <v>32</v>
      </c>
      <c r="DU4" s="8" t="s">
        <v>33</v>
      </c>
      <c r="DV4" s="8" t="s">
        <v>31</v>
      </c>
      <c r="DW4" s="8" t="s">
        <v>32</v>
      </c>
      <c r="DX4" s="8" t="s">
        <v>33</v>
      </c>
      <c r="DY4" s="8" t="s">
        <v>31</v>
      </c>
      <c r="DZ4" s="8" t="s">
        <v>32</v>
      </c>
      <c r="EA4" s="8" t="s">
        <v>33</v>
      </c>
      <c r="EB4" s="8" t="s">
        <v>31</v>
      </c>
      <c r="EC4" s="8" t="s">
        <v>32</v>
      </c>
      <c r="ED4" s="8" t="s">
        <v>33</v>
      </c>
      <c r="EE4" s="62">
        <v>211</v>
      </c>
      <c r="EF4" s="62">
        <v>213</v>
      </c>
      <c r="EG4" s="62">
        <v>221</v>
      </c>
      <c r="EH4" s="62">
        <v>223</v>
      </c>
      <c r="EI4" s="62">
        <v>225</v>
      </c>
      <c r="EJ4" s="62">
        <v>226</v>
      </c>
      <c r="EK4" s="62">
        <v>251</v>
      </c>
      <c r="EL4" s="62">
        <v>263</v>
      </c>
      <c r="EM4" s="62">
        <v>290</v>
      </c>
      <c r="EN4" s="62">
        <v>310</v>
      </c>
      <c r="EO4" s="62">
        <v>340</v>
      </c>
      <c r="EP4" s="62">
        <v>340</v>
      </c>
      <c r="EQ4" s="62"/>
    </row>
    <row r="5" spans="1:147" x14ac:dyDescent="0.25">
      <c r="A5" s="10" t="s">
        <v>34</v>
      </c>
      <c r="B5" s="10"/>
      <c r="C5" s="10" t="s">
        <v>35</v>
      </c>
      <c r="D5" s="10">
        <f>D6</f>
        <v>0</v>
      </c>
      <c r="E5" s="10">
        <f>E6</f>
        <v>0</v>
      </c>
      <c r="F5" s="11">
        <f>SUM(F6:F16)</f>
        <v>9675700</v>
      </c>
      <c r="G5" s="11">
        <f>SUM(G6:G16)</f>
        <v>9280125.8299999982</v>
      </c>
      <c r="H5" s="13">
        <f>G5/F5*100</f>
        <v>95.91167388406005</v>
      </c>
      <c r="I5" s="11">
        <f>SUM(I6:I16)</f>
        <v>8691900</v>
      </c>
      <c r="J5" s="11">
        <f>SUM(J6:J16)</f>
        <v>8297889.1999999993</v>
      </c>
      <c r="K5" s="13">
        <f>J5/I5*100</f>
        <v>95.466919775883284</v>
      </c>
      <c r="L5" s="11">
        <f>SUM(L6:L16)</f>
        <v>6610100</v>
      </c>
      <c r="M5" s="11">
        <f>SUM(M6:M16)</f>
        <v>6474042.8700000001</v>
      </c>
      <c r="N5" s="13">
        <f>M5/L5*100</f>
        <v>97.941678189437368</v>
      </c>
      <c r="O5" s="11">
        <f>SUM(O6:O16)</f>
        <v>0</v>
      </c>
      <c r="P5" s="11">
        <f>SUM(P6:P16)</f>
        <v>0</v>
      </c>
      <c r="Q5" s="13" t="e">
        <f>P5/O5*100</f>
        <v>#DIV/0!</v>
      </c>
      <c r="R5" s="11">
        <f>SUM(R6:R16)</f>
        <v>2081800</v>
      </c>
      <c r="S5" s="11">
        <f>SUM(S6:S16)</f>
        <v>1823846.33</v>
      </c>
      <c r="T5" s="13">
        <f>S5/R5*100</f>
        <v>87.609104140647517</v>
      </c>
      <c r="U5" s="13"/>
      <c r="V5" s="13"/>
      <c r="W5" s="13"/>
      <c r="X5" s="11">
        <f>SUM(X6:X16)</f>
        <v>516950</v>
      </c>
      <c r="Y5" s="11">
        <f>SUM(Y6:Y16)</f>
        <v>515821.76999999996</v>
      </c>
      <c r="Z5" s="13">
        <f>Y5/X5*100</f>
        <v>99.781752587290825</v>
      </c>
      <c r="AA5" s="11">
        <f>SUM(AA6:AA15)</f>
        <v>104000</v>
      </c>
      <c r="AB5" s="11">
        <f>SUM(AB6:AB15)</f>
        <v>103777.93</v>
      </c>
      <c r="AC5" s="13">
        <f>AB5/AA5*100</f>
        <v>99.786471153846151</v>
      </c>
      <c r="AD5" s="11">
        <f>SUM(AD6:AD15)</f>
        <v>0</v>
      </c>
      <c r="AE5" s="11">
        <f>SUM(AE6:AE15)</f>
        <v>0</v>
      </c>
      <c r="AF5" s="13" t="e">
        <f>AE5/AD5*100</f>
        <v>#DIV/0!</v>
      </c>
      <c r="AG5" s="11">
        <f>SUM(AG6:AG15)</f>
        <v>132900</v>
      </c>
      <c r="AH5" s="11">
        <f>SUM(AH6:AH15)</f>
        <v>132092.59</v>
      </c>
      <c r="AI5" s="13">
        <f>AH5/AG5*100</f>
        <v>99.392468021068467</v>
      </c>
      <c r="AJ5" s="11">
        <f>SUM(AJ6:AJ15)</f>
        <v>0</v>
      </c>
      <c r="AK5" s="11">
        <f>SUM(AK6:AK15)</f>
        <v>0</v>
      </c>
      <c r="AL5" s="13" t="e">
        <f>AK5/AJ5*100</f>
        <v>#DIV/0!</v>
      </c>
      <c r="AM5" s="11">
        <f>SUM(AM6:AM15)</f>
        <v>0</v>
      </c>
      <c r="AN5" s="11">
        <f>SUM(AN6:AN15)</f>
        <v>0</v>
      </c>
      <c r="AO5" s="13" t="e">
        <f>AN5/AM5*100</f>
        <v>#DIV/0!</v>
      </c>
      <c r="AP5" s="11">
        <f>SUM(AP6:AP15)</f>
        <v>16100</v>
      </c>
      <c r="AQ5" s="11">
        <f>SUM(AQ6:AQ15)</f>
        <v>16100</v>
      </c>
      <c r="AR5" s="13">
        <f>AQ5/AP5*100</f>
        <v>100</v>
      </c>
      <c r="AS5" s="11">
        <f>SUM(AS6:AS15)</f>
        <v>263950</v>
      </c>
      <c r="AT5" s="11">
        <f>SUM(AT6:AT15)</f>
        <v>263851.25</v>
      </c>
      <c r="AU5" s="13">
        <f>AT5/AS5*100</f>
        <v>99.962587611290019</v>
      </c>
      <c r="AV5" s="13"/>
      <c r="AW5" s="13"/>
      <c r="AX5" s="13"/>
      <c r="AY5" s="11">
        <f>SUM(AY6:AY15)</f>
        <v>0</v>
      </c>
      <c r="AZ5" s="11">
        <f>SUM(AZ6:AZ15)</f>
        <v>0</v>
      </c>
      <c r="BA5" s="13" t="e">
        <f>AZ5/AY5*100</f>
        <v>#DIV/0!</v>
      </c>
      <c r="BB5" s="13"/>
      <c r="BC5" s="13"/>
      <c r="BD5" s="13" t="e">
        <f>BC5/BB5*100</f>
        <v>#DIV/0!</v>
      </c>
      <c r="BE5" s="11">
        <f>SUM(BE6:BE15)</f>
        <v>0</v>
      </c>
      <c r="BF5" s="11">
        <f>SUM(BF6:BF15)</f>
        <v>0</v>
      </c>
      <c r="BG5" s="13" t="e">
        <f>BF5/BE5*100</f>
        <v>#DIV/0!</v>
      </c>
      <c r="BH5" s="11">
        <f>SUM(BH6:BH15)</f>
        <v>0</v>
      </c>
      <c r="BI5" s="11">
        <f>SUM(BI6:BI15)</f>
        <v>0</v>
      </c>
      <c r="BJ5" s="13" t="e">
        <f>BI5/BH5*100</f>
        <v>#DIV/0!</v>
      </c>
      <c r="BK5" s="13"/>
      <c r="BL5" s="13"/>
      <c r="BM5" s="13"/>
      <c r="BN5" s="11">
        <f>SUM(BN6:BN15)</f>
        <v>0</v>
      </c>
      <c r="BO5" s="11">
        <f>SUM(BO6:BO15)</f>
        <v>0</v>
      </c>
      <c r="BP5" s="13" t="e">
        <f>BO5/BN5*100</f>
        <v>#DIV/0!</v>
      </c>
      <c r="BQ5" s="11">
        <f>SUM(BQ6:BQ15)</f>
        <v>0</v>
      </c>
      <c r="BR5" s="11">
        <f>SUM(BR6:BR15)</f>
        <v>0</v>
      </c>
      <c r="BS5" s="13" t="e">
        <f>BR5/BQ5*100</f>
        <v>#DIV/0!</v>
      </c>
      <c r="BT5" s="11">
        <f>SUM(BT6:BT15)</f>
        <v>0</v>
      </c>
      <c r="BU5" s="11">
        <f>SUM(BU6:BU15)</f>
        <v>0</v>
      </c>
      <c r="BV5" s="13" t="e">
        <f>BU5/BT5*100</f>
        <v>#DIV/0!</v>
      </c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11">
        <f>SUM(CI6:CI15)</f>
        <v>0</v>
      </c>
      <c r="CJ5" s="11">
        <f>SUM(CJ6:CJ15)</f>
        <v>0</v>
      </c>
      <c r="CK5" s="13" t="e">
        <f>CJ5/CI5*100</f>
        <v>#DIV/0!</v>
      </c>
      <c r="CL5" s="11">
        <f>SUM(CL6:CL16)</f>
        <v>466850</v>
      </c>
      <c r="CM5" s="11">
        <f>SUM(CM6:CM16)</f>
        <v>466414.86</v>
      </c>
      <c r="CN5" s="13">
        <f>CM5/CL5*100</f>
        <v>99.906792331584015</v>
      </c>
      <c r="CO5" s="11">
        <f>SUM(CO6:CO16)</f>
        <v>0</v>
      </c>
      <c r="CP5" s="11">
        <f>SUM(CP6:CP16)</f>
        <v>0</v>
      </c>
      <c r="CQ5" s="13" t="e">
        <f>CP5/CO5*100</f>
        <v>#DIV/0!</v>
      </c>
      <c r="CR5" s="11">
        <f>SUM(CR6:CR16)</f>
        <v>12500</v>
      </c>
      <c r="CS5" s="11">
        <f>SUM(CS6:CS16)</f>
        <v>12165.91</v>
      </c>
      <c r="CT5" s="13">
        <f>CS5/CR5*100</f>
        <v>97.327279999999988</v>
      </c>
      <c r="CU5" s="7">
        <f t="shared" ref="CU5:CV5" si="0">SUM(CU6:CU15)</f>
        <v>0</v>
      </c>
      <c r="CV5" s="7">
        <f t="shared" si="0"/>
        <v>0</v>
      </c>
      <c r="CW5" s="13" t="e">
        <f>CV5/CU5*100</f>
        <v>#DIV/0!</v>
      </c>
      <c r="CX5" s="7">
        <f t="shared" ref="CX5:CY5" si="1">SUM(CX6:CX15)</f>
        <v>0</v>
      </c>
      <c r="CY5" s="7">
        <f t="shared" si="1"/>
        <v>0</v>
      </c>
      <c r="CZ5" s="13" t="e">
        <f>CY5/CX5*100</f>
        <v>#DIV/0!</v>
      </c>
      <c r="DA5" s="11">
        <f>SUM(DA6:DA16)</f>
        <v>454350</v>
      </c>
      <c r="DB5" s="11">
        <f>SUM(DB6:DB16)</f>
        <v>454248.95</v>
      </c>
      <c r="DC5" s="13">
        <f>DB5/DA5*100</f>
        <v>99.977759436557719</v>
      </c>
      <c r="DD5" s="11">
        <f>SUM(DD6:DD16)</f>
        <v>326800</v>
      </c>
      <c r="DE5" s="11">
        <f>SUM(DE6:DE16)</f>
        <v>326639.13</v>
      </c>
      <c r="DF5" s="13">
        <f>DE5/DD5*100</f>
        <v>99.950774173806607</v>
      </c>
      <c r="DG5" s="11">
        <f>SUM(DG6:DG16)</f>
        <v>11100</v>
      </c>
      <c r="DH5" s="11">
        <f>SUM(DH6:DH16)</f>
        <v>11012.6</v>
      </c>
      <c r="DI5" s="13">
        <f>DH5/DG5*100</f>
        <v>99.212612612612617</v>
      </c>
      <c r="DJ5" s="11">
        <f>SUM(DJ6:DJ16)</f>
        <v>0</v>
      </c>
      <c r="DK5" s="11">
        <f>SUM(DK6:DK16)</f>
        <v>0</v>
      </c>
      <c r="DL5" s="13" t="e">
        <f>DK5/DJ5*100</f>
        <v>#DIV/0!</v>
      </c>
      <c r="DM5" s="11">
        <f>SUM(DM6:DM16)</f>
        <v>0</v>
      </c>
      <c r="DN5" s="11">
        <f>SUM(DN6:DN16)</f>
        <v>0</v>
      </c>
      <c r="DO5" s="13" t="e">
        <f>DN5/DM5*100</f>
        <v>#DIV/0!</v>
      </c>
      <c r="DP5" s="11">
        <f>SUM(DP6:DP16)</f>
        <v>0</v>
      </c>
      <c r="DQ5" s="11">
        <f>SUM(DQ6:DQ16)</f>
        <v>0</v>
      </c>
      <c r="DR5" s="13" t="e">
        <f>DQ5/DP5*100</f>
        <v>#DIV/0!</v>
      </c>
      <c r="DS5" s="11">
        <f>SUM(DS6:DS16)</f>
        <v>166900</v>
      </c>
      <c r="DT5" s="11">
        <f>SUM(DT6:DT16)</f>
        <v>166876.25</v>
      </c>
      <c r="DU5" s="13">
        <f>DT5/DS5*100</f>
        <v>99.985769922109043</v>
      </c>
      <c r="DV5" s="11">
        <f>SUM(DV6:DV16)</f>
        <v>146400</v>
      </c>
      <c r="DW5" s="11">
        <f>SUM(DW6:DW16)</f>
        <v>146376.28</v>
      </c>
      <c r="DX5" s="13">
        <f>DW5/DV5*100</f>
        <v>99.983797814207648</v>
      </c>
      <c r="DY5" s="11">
        <f>SUM(DY6:DY16)</f>
        <v>2400</v>
      </c>
      <c r="DZ5" s="11">
        <f>SUM(DZ6:DZ16)</f>
        <v>2374</v>
      </c>
      <c r="EA5" s="13">
        <f>DZ5/DY5*100</f>
        <v>98.916666666666657</v>
      </c>
      <c r="EB5" s="11">
        <f>SUM(EB6:EB16)</f>
        <v>10002500</v>
      </c>
      <c r="EC5" s="11">
        <f>SUM(EC6:EC16)</f>
        <v>9606764.959999999</v>
      </c>
      <c r="ED5" s="13">
        <f t="shared" ref="ED5:ED41" si="2">EC5/EB5*100</f>
        <v>96.043638690327398</v>
      </c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</row>
    <row r="6" spans="1:147" x14ac:dyDescent="0.25">
      <c r="A6" s="6" t="s">
        <v>36</v>
      </c>
      <c r="B6" s="16" t="s">
        <v>37</v>
      </c>
      <c r="C6" s="17" t="s">
        <v>38</v>
      </c>
      <c r="D6" s="18"/>
      <c r="E6" s="18"/>
      <c r="F6" s="9">
        <f t="shared" ref="F6:F16" si="3">I6+X6+BE6+BQ6+CL6+BN6</f>
        <v>1222300</v>
      </c>
      <c r="G6" s="9">
        <f t="shared" ref="G6:G16" si="4">J6+Y6+BF6+BR6+CM6+BO6</f>
        <v>1222198.6099999999</v>
      </c>
      <c r="H6" s="13">
        <f t="shared" ref="H6:H41" si="5">G6/F6*100</f>
        <v>99.991704982410198</v>
      </c>
      <c r="I6" s="7">
        <f>L6+O6+R6</f>
        <v>1222300</v>
      </c>
      <c r="J6" s="7">
        <f>M6+P6+S6</f>
        <v>1222198.6099999999</v>
      </c>
      <c r="K6" s="13">
        <f t="shared" ref="K6:K41" si="6">J6/I6*100</f>
        <v>99.991704982410198</v>
      </c>
      <c r="L6" s="20">
        <v>875900</v>
      </c>
      <c r="M6" s="21">
        <v>875800.5</v>
      </c>
      <c r="N6" s="13">
        <f t="shared" ref="N6:N15" si="7">M6/L6*100</f>
        <v>99.988640255736954</v>
      </c>
      <c r="O6" s="22"/>
      <c r="P6" s="22"/>
      <c r="Q6" s="13" t="e">
        <f t="shared" ref="Q6:Q15" si="8">P6/O6*100</f>
        <v>#DIV/0!</v>
      </c>
      <c r="R6" s="21">
        <v>346400</v>
      </c>
      <c r="S6" s="7">
        <v>346398.11</v>
      </c>
      <c r="T6" s="13">
        <f t="shared" ref="T6:T15" si="9">S6/R6*100</f>
        <v>99.999454387990767</v>
      </c>
      <c r="U6" s="13"/>
      <c r="V6" s="13"/>
      <c r="W6" s="13"/>
      <c r="X6" s="7">
        <f t="shared" ref="X6:X8" si="10">AA6+AD6+AG6+AJ6+AP6+AS6+AM6</f>
        <v>0</v>
      </c>
      <c r="Y6" s="7">
        <f t="shared" ref="Y6:Y8" si="11">AB6+AE6+AH6+AK6+AQ6+AT6+AN6</f>
        <v>0</v>
      </c>
      <c r="Z6" s="13" t="e">
        <f t="shared" ref="Z6:Z41" si="12">Y6/X6*100</f>
        <v>#DIV/0!</v>
      </c>
      <c r="AA6" s="7"/>
      <c r="AB6" s="7"/>
      <c r="AC6" s="13" t="e">
        <f t="shared" ref="AC6:AC15" si="13">AB6/AA6*100</f>
        <v>#DIV/0!</v>
      </c>
      <c r="AD6" s="7"/>
      <c r="AE6" s="7"/>
      <c r="AF6" s="13" t="e">
        <f t="shared" ref="AF6:AF15" si="14">AE6/AD6*100</f>
        <v>#DIV/0!</v>
      </c>
      <c r="AG6" s="7"/>
      <c r="AH6" s="7"/>
      <c r="AI6" s="13" t="e">
        <f t="shared" ref="AI6:AI15" si="15">AH6/AG6*100</f>
        <v>#DIV/0!</v>
      </c>
      <c r="AJ6" s="7"/>
      <c r="AK6" s="7"/>
      <c r="AL6" s="13" t="e">
        <f t="shared" ref="AL6:AL15" si="16">AK6/AJ6*100</f>
        <v>#DIV/0!</v>
      </c>
      <c r="AM6" s="7"/>
      <c r="AN6" s="7"/>
      <c r="AO6" s="13" t="e">
        <f t="shared" ref="AO6:AO15" si="17">AN6/AM6*100</f>
        <v>#DIV/0!</v>
      </c>
      <c r="AP6" s="7"/>
      <c r="AQ6" s="7"/>
      <c r="AR6" s="13" t="e">
        <f t="shared" ref="AR6:AR15" si="18">AQ6/AP6*100</f>
        <v>#DIV/0!</v>
      </c>
      <c r="AS6" s="7"/>
      <c r="AT6" s="7"/>
      <c r="AU6" s="13" t="e">
        <f t="shared" ref="AU6:AU15" si="19">AT6/AS6*100</f>
        <v>#DIV/0!</v>
      </c>
      <c r="AV6" s="13"/>
      <c r="AW6" s="13"/>
      <c r="AX6" s="13"/>
      <c r="AY6" s="7"/>
      <c r="AZ6" s="7"/>
      <c r="BA6" s="13" t="e">
        <f t="shared" ref="BA6:BA15" si="20">AZ6/AY6*100</f>
        <v>#DIV/0!</v>
      </c>
      <c r="BB6" s="13"/>
      <c r="BC6" s="13"/>
      <c r="BD6" s="13" t="e">
        <f t="shared" ref="BD6:BD15" si="21">BC6/BB6*100</f>
        <v>#DIV/0!</v>
      </c>
      <c r="BE6" s="13">
        <f t="shared" ref="BE6:BE8" si="22">BH6</f>
        <v>0</v>
      </c>
      <c r="BF6" s="13">
        <f t="shared" ref="BF6:BF8" si="23">BI6</f>
        <v>0</v>
      </c>
      <c r="BG6" s="13" t="e">
        <f t="shared" ref="BG6:BG15" si="24">BF6/BE6*100</f>
        <v>#DIV/0!</v>
      </c>
      <c r="BH6" s="7"/>
      <c r="BI6" s="7"/>
      <c r="BJ6" s="13" t="e">
        <f t="shared" ref="BJ6:BJ15" si="25">BI6/BH6*100</f>
        <v>#DIV/0!</v>
      </c>
      <c r="BK6" s="13"/>
      <c r="BL6" s="13"/>
      <c r="BM6" s="13"/>
      <c r="BN6" s="14"/>
      <c r="BO6" s="14"/>
      <c r="BP6" s="13" t="e">
        <f t="shared" ref="BP6:BP15" si="26">BO6/BN6*100</f>
        <v>#DIV/0!</v>
      </c>
      <c r="BQ6" s="7">
        <f t="shared" ref="BQ6:BQ8" si="27">BT6+CI6</f>
        <v>0</v>
      </c>
      <c r="BR6" s="7">
        <f t="shared" ref="BR6:BR8" si="28">BU6+CJ6</f>
        <v>0</v>
      </c>
      <c r="BS6" s="13" t="e">
        <f t="shared" ref="BS6:BS15" si="29">BR6/BQ6*100</f>
        <v>#DIV/0!</v>
      </c>
      <c r="BT6" s="7"/>
      <c r="BU6" s="7"/>
      <c r="BV6" s="13" t="e">
        <f t="shared" ref="BV6:BV15" si="30">BU6/BT6*100</f>
        <v>#DIV/0!</v>
      </c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13" t="e">
        <f t="shared" ref="CK6:CK15" si="31">CJ6/CI6*100</f>
        <v>#DIV/0!</v>
      </c>
      <c r="CL6" s="7"/>
      <c r="CM6" s="7"/>
      <c r="CN6" s="13" t="e">
        <f t="shared" ref="CN6:CN15" si="32">CM6/CL6*100</f>
        <v>#DIV/0!</v>
      </c>
      <c r="CO6" s="7"/>
      <c r="CP6" s="7"/>
      <c r="CQ6" s="13" t="e">
        <f t="shared" ref="CQ6:CQ15" si="33">CP6/CO6*100</f>
        <v>#DIV/0!</v>
      </c>
      <c r="CR6" s="7"/>
      <c r="CS6" s="7"/>
      <c r="CT6" s="13" t="e">
        <f t="shared" ref="CT6:CT15" si="34">CS6/CR6*100</f>
        <v>#DIV/0!</v>
      </c>
      <c r="CU6" s="7"/>
      <c r="CV6" s="7"/>
      <c r="CW6" s="13" t="e">
        <f t="shared" ref="CW6:CW15" si="35">CV6/CU6*100</f>
        <v>#DIV/0!</v>
      </c>
      <c r="CX6" s="7"/>
      <c r="CY6" s="7"/>
      <c r="CZ6" s="13" t="e">
        <f t="shared" ref="CZ6:CZ15" si="36">CY6/CX6*100</f>
        <v>#DIV/0!</v>
      </c>
      <c r="DA6" s="7"/>
      <c r="DB6" s="7"/>
      <c r="DC6" s="13" t="e">
        <f t="shared" ref="DC6:DC15" si="37">DB6/DA6*100</f>
        <v>#DIV/0!</v>
      </c>
      <c r="DD6" s="7">
        <f>DG6+DJ6+DM6+DP6+DS6+DV6+DY6</f>
        <v>0</v>
      </c>
      <c r="DE6" s="7">
        <f>DH6+DK6+DN6+DQ6+DT6+DW6+DZ6</f>
        <v>0</v>
      </c>
      <c r="DF6" s="13" t="e">
        <f t="shared" ref="DF6:DF41" si="38">DE6/DD6*100</f>
        <v>#DIV/0!</v>
      </c>
      <c r="DG6" s="7"/>
      <c r="DH6" s="7"/>
      <c r="DI6" s="13" t="e">
        <f t="shared" ref="DI6:DI15" si="39">DH6/DG6*100</f>
        <v>#DIV/0!</v>
      </c>
      <c r="DJ6" s="7"/>
      <c r="DK6" s="7"/>
      <c r="DL6" s="13" t="e">
        <f t="shared" ref="DL6:DL15" si="40">DK6/DJ6*100</f>
        <v>#DIV/0!</v>
      </c>
      <c r="DM6" s="7"/>
      <c r="DN6" s="7"/>
      <c r="DO6" s="13" t="e">
        <f t="shared" ref="DO6:DO15" si="41">DN6/DM6*100</f>
        <v>#DIV/0!</v>
      </c>
      <c r="DP6" s="15"/>
      <c r="DQ6" s="15"/>
      <c r="DR6" s="13" t="e">
        <f t="shared" ref="DR6:DR15" si="42">DQ6/DP6*100</f>
        <v>#DIV/0!</v>
      </c>
      <c r="DS6" s="7"/>
      <c r="DT6" s="7"/>
      <c r="DU6" s="13" t="e">
        <f t="shared" ref="DU6:DU15" si="43">DT6/DS6*100</f>
        <v>#DIV/0!</v>
      </c>
      <c r="DV6" s="7"/>
      <c r="DW6" s="7"/>
      <c r="DX6" s="13" t="e">
        <f t="shared" ref="DX6:DX15" si="44">DW6/DV6*100</f>
        <v>#DIV/0!</v>
      </c>
      <c r="DY6" s="13"/>
      <c r="DZ6" s="13"/>
      <c r="EA6" s="13" t="e">
        <f t="shared" ref="EA6:EA41" si="45">DZ6/DY6*100</f>
        <v>#DIV/0!</v>
      </c>
      <c r="EB6" s="7">
        <f t="shared" ref="EB6:EB16" si="46">I6+X6+BE6+BQ6+CL6+DD6+BN6</f>
        <v>1222300</v>
      </c>
      <c r="EC6" s="7">
        <f t="shared" ref="EC6:EC16" si="47">J6+Y6+BF6+BR6+CM6+DE6+BO6</f>
        <v>1222198.6099999999</v>
      </c>
      <c r="ED6" s="13">
        <f t="shared" si="2"/>
        <v>99.991704982410198</v>
      </c>
      <c r="EE6" s="62">
        <f>IF(M6&lt;=L6,1,0)</f>
        <v>1</v>
      </c>
      <c r="EF6" s="62">
        <f>IF(S6&lt;=R6,1,0)</f>
        <v>1</v>
      </c>
      <c r="EG6" s="62">
        <f>IF(AB6&lt;=AA6,1,0)</f>
        <v>1</v>
      </c>
      <c r="EH6" s="62">
        <f>IF(AH6&lt;=AG6,1,0)</f>
        <v>1</v>
      </c>
      <c r="EI6" s="62">
        <f>IF(AQ6&lt;=AP6,1,0)</f>
        <v>1</v>
      </c>
      <c r="EJ6" s="62">
        <f>IF(AT6&lt;=AS6,1,0)</f>
        <v>1</v>
      </c>
      <c r="EK6" s="62">
        <f>IF(BO6&lt;=BN6,1,0)</f>
        <v>1</v>
      </c>
      <c r="EL6" s="62">
        <f>IF(CJ6&lt;=CI6,1,0)</f>
        <v>1</v>
      </c>
      <c r="EM6" s="62">
        <f>IF(CM6&lt;=CL6,1,0)</f>
        <v>1</v>
      </c>
      <c r="EN6" s="62">
        <f>IF(DH6&lt;=DG6,1,0)</f>
        <v>1</v>
      </c>
      <c r="EO6" s="62">
        <f>IF(DT6&lt;=DS6,1,0)</f>
        <v>1</v>
      </c>
      <c r="EP6" s="62">
        <f>IF(DW6&lt;=DV6,1,0)</f>
        <v>1</v>
      </c>
      <c r="EQ6" s="62">
        <f>SUM(EE6:EP6)</f>
        <v>12</v>
      </c>
    </row>
    <row r="7" spans="1:147" x14ac:dyDescent="0.25">
      <c r="A7" s="6" t="s">
        <v>39</v>
      </c>
      <c r="B7" s="16" t="s">
        <v>37</v>
      </c>
      <c r="C7" s="17" t="s">
        <v>40</v>
      </c>
      <c r="D7" s="18"/>
      <c r="E7" s="18"/>
      <c r="F7" s="9">
        <f t="shared" si="3"/>
        <v>7469600</v>
      </c>
      <c r="G7" s="9">
        <f t="shared" si="4"/>
        <v>7075690.5899999999</v>
      </c>
      <c r="H7" s="13">
        <f t="shared" si="5"/>
        <v>94.726499277069721</v>
      </c>
      <c r="I7" s="7">
        <f t="shared" ref="I7:I19" si="48">L7+O7+R7</f>
        <v>7469600</v>
      </c>
      <c r="J7" s="7">
        <f t="shared" ref="J7:J19" si="49">M7+P7+S7</f>
        <v>7075690.5899999999</v>
      </c>
      <c r="K7" s="13">
        <f t="shared" si="6"/>
        <v>94.726499277069721</v>
      </c>
      <c r="L7" s="20">
        <v>5734200</v>
      </c>
      <c r="M7" s="21">
        <v>5598242.3700000001</v>
      </c>
      <c r="N7" s="13">
        <f t="shared" si="7"/>
        <v>97.629004394684529</v>
      </c>
      <c r="O7" s="22"/>
      <c r="P7" s="22"/>
      <c r="Q7" s="13" t="e">
        <f t="shared" si="8"/>
        <v>#DIV/0!</v>
      </c>
      <c r="R7" s="20">
        <v>1735400</v>
      </c>
      <c r="S7" s="7">
        <v>1477448.22</v>
      </c>
      <c r="T7" s="13">
        <f t="shared" si="9"/>
        <v>85.135889132188552</v>
      </c>
      <c r="U7" s="13"/>
      <c r="V7" s="13"/>
      <c r="W7" s="13"/>
      <c r="X7" s="7">
        <f t="shared" si="10"/>
        <v>0</v>
      </c>
      <c r="Y7" s="7">
        <f t="shared" si="11"/>
        <v>0</v>
      </c>
      <c r="Z7" s="13" t="e">
        <f t="shared" si="12"/>
        <v>#DIV/0!</v>
      </c>
      <c r="AA7" s="7"/>
      <c r="AB7" s="7"/>
      <c r="AC7" s="13" t="e">
        <f t="shared" si="13"/>
        <v>#DIV/0!</v>
      </c>
      <c r="AD7" s="7"/>
      <c r="AE7" s="7"/>
      <c r="AF7" s="13" t="e">
        <f t="shared" si="14"/>
        <v>#DIV/0!</v>
      </c>
      <c r="AG7" s="7"/>
      <c r="AH7" s="7"/>
      <c r="AI7" s="13" t="e">
        <f t="shared" si="15"/>
        <v>#DIV/0!</v>
      </c>
      <c r="AJ7" s="7"/>
      <c r="AK7" s="7"/>
      <c r="AL7" s="13" t="e">
        <f t="shared" si="16"/>
        <v>#DIV/0!</v>
      </c>
      <c r="AM7" s="7"/>
      <c r="AN7" s="7"/>
      <c r="AO7" s="13" t="e">
        <f t="shared" si="17"/>
        <v>#DIV/0!</v>
      </c>
      <c r="AP7" s="7"/>
      <c r="AQ7" s="7"/>
      <c r="AR7" s="13" t="e">
        <f t="shared" si="18"/>
        <v>#DIV/0!</v>
      </c>
      <c r="AS7" s="7"/>
      <c r="AT7" s="7"/>
      <c r="AU7" s="13" t="e">
        <f t="shared" si="19"/>
        <v>#DIV/0!</v>
      </c>
      <c r="AV7" s="13"/>
      <c r="AW7" s="13"/>
      <c r="AX7" s="13"/>
      <c r="AY7" s="7"/>
      <c r="AZ7" s="7"/>
      <c r="BA7" s="13" t="e">
        <f t="shared" si="20"/>
        <v>#DIV/0!</v>
      </c>
      <c r="BB7" s="13"/>
      <c r="BC7" s="13"/>
      <c r="BD7" s="13" t="e">
        <f t="shared" si="21"/>
        <v>#DIV/0!</v>
      </c>
      <c r="BE7" s="13">
        <f t="shared" si="22"/>
        <v>0</v>
      </c>
      <c r="BF7" s="13">
        <f t="shared" si="23"/>
        <v>0</v>
      </c>
      <c r="BG7" s="13" t="e">
        <f t="shared" si="24"/>
        <v>#DIV/0!</v>
      </c>
      <c r="BH7" s="7"/>
      <c r="BI7" s="7"/>
      <c r="BJ7" s="13" t="e">
        <f t="shared" si="25"/>
        <v>#DIV/0!</v>
      </c>
      <c r="BK7" s="13"/>
      <c r="BL7" s="13"/>
      <c r="BM7" s="13"/>
      <c r="BN7" s="14"/>
      <c r="BO7" s="14"/>
      <c r="BP7" s="13" t="e">
        <f t="shared" si="26"/>
        <v>#DIV/0!</v>
      </c>
      <c r="BQ7" s="7">
        <f t="shared" si="27"/>
        <v>0</v>
      </c>
      <c r="BR7" s="7">
        <f t="shared" si="28"/>
        <v>0</v>
      </c>
      <c r="BS7" s="13" t="e">
        <f t="shared" si="29"/>
        <v>#DIV/0!</v>
      </c>
      <c r="BT7" s="7"/>
      <c r="BU7" s="7"/>
      <c r="BV7" s="13" t="e">
        <f t="shared" si="30"/>
        <v>#DIV/0!</v>
      </c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13" t="e">
        <f t="shared" si="31"/>
        <v>#DIV/0!</v>
      </c>
      <c r="CL7" s="7">
        <f>CO7+CR7+CU7+CX7+DA7</f>
        <v>0</v>
      </c>
      <c r="CM7" s="7">
        <f>CP7+CS7+CV7+CY7+DB7</f>
        <v>0</v>
      </c>
      <c r="CN7" s="13" t="e">
        <f t="shared" si="32"/>
        <v>#DIV/0!</v>
      </c>
      <c r="CO7" s="7"/>
      <c r="CP7" s="7"/>
      <c r="CQ7" s="13" t="e">
        <f t="shared" si="33"/>
        <v>#DIV/0!</v>
      </c>
      <c r="CR7" s="7"/>
      <c r="CS7" s="7"/>
      <c r="CT7" s="13" t="e">
        <f t="shared" si="34"/>
        <v>#DIV/0!</v>
      </c>
      <c r="CU7" s="7"/>
      <c r="CV7" s="7"/>
      <c r="CW7" s="13" t="e">
        <f t="shared" si="35"/>
        <v>#DIV/0!</v>
      </c>
      <c r="CX7" s="7"/>
      <c r="CY7" s="7"/>
      <c r="CZ7" s="13" t="e">
        <f t="shared" si="36"/>
        <v>#DIV/0!</v>
      </c>
      <c r="DA7" s="7"/>
      <c r="DB7" s="7"/>
      <c r="DC7" s="13" t="e">
        <f t="shared" si="37"/>
        <v>#DIV/0!</v>
      </c>
      <c r="DD7" s="7">
        <f t="shared" ref="DD7:DD16" si="50">DG7+DJ7+DM7+DP7+DS7+DV7+DY7</f>
        <v>0</v>
      </c>
      <c r="DE7" s="7">
        <f t="shared" ref="DE7:DE16" si="51">DH7+DK7+DN7+DQ7+DT7+DW7+DZ7</f>
        <v>0</v>
      </c>
      <c r="DF7" s="13" t="e">
        <f t="shared" si="38"/>
        <v>#DIV/0!</v>
      </c>
      <c r="DG7" s="7"/>
      <c r="DH7" s="7"/>
      <c r="DI7" s="13" t="e">
        <f t="shared" si="39"/>
        <v>#DIV/0!</v>
      </c>
      <c r="DJ7" s="7"/>
      <c r="DK7" s="7"/>
      <c r="DL7" s="13" t="e">
        <f t="shared" si="40"/>
        <v>#DIV/0!</v>
      </c>
      <c r="DM7" s="7"/>
      <c r="DN7" s="7"/>
      <c r="DO7" s="13" t="e">
        <f t="shared" si="41"/>
        <v>#DIV/0!</v>
      </c>
      <c r="DP7" s="15"/>
      <c r="DQ7" s="15"/>
      <c r="DR7" s="13" t="e">
        <f t="shared" si="42"/>
        <v>#DIV/0!</v>
      </c>
      <c r="DS7" s="7"/>
      <c r="DT7" s="7"/>
      <c r="DU7" s="13" t="e">
        <f t="shared" si="43"/>
        <v>#DIV/0!</v>
      </c>
      <c r="DV7" s="7"/>
      <c r="DW7" s="7"/>
      <c r="DX7" s="13" t="e">
        <f t="shared" si="44"/>
        <v>#DIV/0!</v>
      </c>
      <c r="DY7" s="13"/>
      <c r="DZ7" s="13"/>
      <c r="EA7" s="13" t="e">
        <f t="shared" si="45"/>
        <v>#DIV/0!</v>
      </c>
      <c r="EB7" s="7">
        <f t="shared" si="46"/>
        <v>7469600</v>
      </c>
      <c r="EC7" s="7">
        <f t="shared" si="47"/>
        <v>7075690.5899999999</v>
      </c>
      <c r="ED7" s="13">
        <f t="shared" si="2"/>
        <v>94.726499277069721</v>
      </c>
      <c r="EE7" s="62">
        <f t="shared" ref="EE7:EE60" si="52">IF(M7&lt;=L7,1,0)</f>
        <v>1</v>
      </c>
      <c r="EF7" s="62">
        <f t="shared" ref="EF7:EF60" si="53">IF(S7&lt;=R7,1,0)</f>
        <v>1</v>
      </c>
      <c r="EG7" s="62">
        <f t="shared" ref="EG7:EG60" si="54">IF(AB7&lt;=AA7,1,0)</f>
        <v>1</v>
      </c>
      <c r="EH7" s="62">
        <f t="shared" ref="EH7:EH60" si="55">IF(AH7&lt;=AG7,1,0)</f>
        <v>1</v>
      </c>
      <c r="EI7" s="62">
        <f t="shared" ref="EI7:EI60" si="56">IF(AQ7&lt;=AP7,1,0)</f>
        <v>1</v>
      </c>
      <c r="EJ7" s="62">
        <f t="shared" ref="EJ7:EJ60" si="57">IF(AT7&lt;=AS7,1,0)</f>
        <v>1</v>
      </c>
      <c r="EK7" s="62">
        <f t="shared" ref="EK7:EK60" si="58">IF(BO7&lt;=BN7,1,0)</f>
        <v>1</v>
      </c>
      <c r="EL7" s="62">
        <f t="shared" ref="EL7:EL60" si="59">IF(CJ7&lt;=CI7,1,0)</f>
        <v>1</v>
      </c>
      <c r="EM7" s="62">
        <f t="shared" ref="EM7:EM60" si="60">IF(CM7&lt;=CL7,1,0)</f>
        <v>1</v>
      </c>
      <c r="EN7" s="62">
        <f t="shared" ref="EN7:EN60" si="61">IF(DH7&lt;=DG7,1,0)</f>
        <v>1</v>
      </c>
      <c r="EO7" s="62">
        <f t="shared" ref="EO7:EO60" si="62">IF(DT7&lt;=DS7,1,0)</f>
        <v>1</v>
      </c>
      <c r="EP7" s="62">
        <f t="shared" ref="EP7:EP60" si="63">IF(DW7&lt;=DV7,1,0)</f>
        <v>1</v>
      </c>
      <c r="EQ7" s="62">
        <f t="shared" ref="EQ7:EQ60" si="64">SUM(EE7:EP7)</f>
        <v>12</v>
      </c>
    </row>
    <row r="8" spans="1:147" x14ac:dyDescent="0.25">
      <c r="A8" s="6"/>
      <c r="B8" s="16">
        <v>244</v>
      </c>
      <c r="C8" s="17" t="s">
        <v>41</v>
      </c>
      <c r="D8" s="18"/>
      <c r="E8" s="18"/>
      <c r="F8" s="9">
        <f t="shared" si="3"/>
        <v>439900</v>
      </c>
      <c r="G8" s="9">
        <f t="shared" si="4"/>
        <v>438844.82999999996</v>
      </c>
      <c r="H8" s="13">
        <f t="shared" si="5"/>
        <v>99.760134121391218</v>
      </c>
      <c r="I8" s="7">
        <f t="shared" si="48"/>
        <v>0</v>
      </c>
      <c r="J8" s="7">
        <f t="shared" si="49"/>
        <v>0</v>
      </c>
      <c r="K8" s="13" t="e">
        <f t="shared" si="6"/>
        <v>#DIV/0!</v>
      </c>
      <c r="L8" s="23"/>
      <c r="M8" s="7"/>
      <c r="N8" s="13" t="e">
        <f t="shared" si="7"/>
        <v>#DIV/0!</v>
      </c>
      <c r="O8" s="6"/>
      <c r="P8" s="6"/>
      <c r="Q8" s="13" t="e">
        <f t="shared" si="8"/>
        <v>#DIV/0!</v>
      </c>
      <c r="R8" s="23"/>
      <c r="S8" s="7"/>
      <c r="T8" s="13" t="e">
        <f t="shared" si="9"/>
        <v>#DIV/0!</v>
      </c>
      <c r="U8" s="13"/>
      <c r="V8" s="13"/>
      <c r="W8" s="13"/>
      <c r="X8" s="7">
        <f t="shared" si="10"/>
        <v>439900</v>
      </c>
      <c r="Y8" s="7">
        <f t="shared" si="11"/>
        <v>438844.82999999996</v>
      </c>
      <c r="Z8" s="13">
        <f t="shared" si="12"/>
        <v>99.760134121391218</v>
      </c>
      <c r="AA8" s="7">
        <v>104000</v>
      </c>
      <c r="AB8" s="7">
        <v>103777.93</v>
      </c>
      <c r="AC8" s="13">
        <f t="shared" si="13"/>
        <v>99.786471153846151</v>
      </c>
      <c r="AD8" s="7"/>
      <c r="AE8" s="7"/>
      <c r="AF8" s="13" t="e">
        <f t="shared" si="14"/>
        <v>#DIV/0!</v>
      </c>
      <c r="AG8" s="7">
        <v>132900</v>
      </c>
      <c r="AH8" s="7">
        <v>132092.59</v>
      </c>
      <c r="AI8" s="13">
        <f t="shared" si="15"/>
        <v>99.392468021068467</v>
      </c>
      <c r="AJ8" s="7"/>
      <c r="AK8" s="7"/>
      <c r="AL8" s="13" t="e">
        <f t="shared" si="16"/>
        <v>#DIV/0!</v>
      </c>
      <c r="AM8" s="7"/>
      <c r="AN8" s="7"/>
      <c r="AO8" s="13" t="e">
        <f t="shared" si="17"/>
        <v>#DIV/0!</v>
      </c>
      <c r="AP8" s="7">
        <v>16100</v>
      </c>
      <c r="AQ8" s="7">
        <v>16100</v>
      </c>
      <c r="AR8" s="13">
        <f t="shared" si="18"/>
        <v>100</v>
      </c>
      <c r="AS8" s="7">
        <v>186900</v>
      </c>
      <c r="AT8" s="49">
        <v>186874.31</v>
      </c>
      <c r="AU8" s="13">
        <f t="shared" si="19"/>
        <v>99.986254681647935</v>
      </c>
      <c r="AV8" s="13"/>
      <c r="AW8" s="13"/>
      <c r="AX8" s="13"/>
      <c r="AY8" s="7"/>
      <c r="AZ8" s="49"/>
      <c r="BA8" s="13" t="e">
        <f t="shared" si="20"/>
        <v>#DIV/0!</v>
      </c>
      <c r="BB8" s="13"/>
      <c r="BC8" s="13"/>
      <c r="BD8" s="13" t="e">
        <f t="shared" si="21"/>
        <v>#DIV/0!</v>
      </c>
      <c r="BE8" s="13">
        <f t="shared" si="22"/>
        <v>0</v>
      </c>
      <c r="BF8" s="13">
        <f t="shared" si="23"/>
        <v>0</v>
      </c>
      <c r="BG8" s="13" t="e">
        <f t="shared" si="24"/>
        <v>#DIV/0!</v>
      </c>
      <c r="BH8" s="7"/>
      <c r="BI8" s="7"/>
      <c r="BJ8" s="13" t="e">
        <f t="shared" si="25"/>
        <v>#DIV/0!</v>
      </c>
      <c r="BK8" s="13"/>
      <c r="BL8" s="13"/>
      <c r="BM8" s="13"/>
      <c r="BN8" s="14"/>
      <c r="BO8" s="14"/>
      <c r="BP8" s="13" t="e">
        <f t="shared" si="26"/>
        <v>#DIV/0!</v>
      </c>
      <c r="BQ8" s="7">
        <f t="shared" si="27"/>
        <v>0</v>
      </c>
      <c r="BR8" s="7">
        <f t="shared" si="28"/>
        <v>0</v>
      </c>
      <c r="BS8" s="13" t="e">
        <f t="shared" si="29"/>
        <v>#DIV/0!</v>
      </c>
      <c r="BT8" s="7"/>
      <c r="BU8" s="7"/>
      <c r="BV8" s="13" t="e">
        <f t="shared" si="30"/>
        <v>#DIV/0!</v>
      </c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13" t="e">
        <f t="shared" si="31"/>
        <v>#DIV/0!</v>
      </c>
      <c r="CL8" s="7">
        <f t="shared" ref="CL8:CL9" si="65">CO8+CR8+CU8+CX8+DA8</f>
        <v>0</v>
      </c>
      <c r="CM8" s="7">
        <f t="shared" ref="CM8:CM15" si="66">CP8+CS8+CV8+CY8+DB8</f>
        <v>0</v>
      </c>
      <c r="CN8" s="13" t="e">
        <f t="shared" si="32"/>
        <v>#DIV/0!</v>
      </c>
      <c r="CO8" s="7"/>
      <c r="CP8" s="7"/>
      <c r="CQ8" s="13" t="e">
        <f t="shared" si="33"/>
        <v>#DIV/0!</v>
      </c>
      <c r="CR8" s="7"/>
      <c r="CS8" s="7"/>
      <c r="CT8" s="13" t="e">
        <f t="shared" si="34"/>
        <v>#DIV/0!</v>
      </c>
      <c r="CU8" s="7"/>
      <c r="CV8" s="7"/>
      <c r="CW8" s="13" t="e">
        <f t="shared" si="35"/>
        <v>#DIV/0!</v>
      </c>
      <c r="CX8" s="7"/>
      <c r="CY8" s="7"/>
      <c r="CZ8" s="13" t="e">
        <f t="shared" si="36"/>
        <v>#DIV/0!</v>
      </c>
      <c r="DA8" s="7"/>
      <c r="DB8" s="7"/>
      <c r="DC8" s="13" t="e">
        <f t="shared" si="37"/>
        <v>#DIV/0!</v>
      </c>
      <c r="DD8" s="7">
        <f t="shared" si="50"/>
        <v>318700</v>
      </c>
      <c r="DE8" s="7">
        <f t="shared" si="51"/>
        <v>318568.13</v>
      </c>
      <c r="DF8" s="13">
        <f t="shared" si="38"/>
        <v>99.958622529024169</v>
      </c>
      <c r="DG8" s="7">
        <v>11100</v>
      </c>
      <c r="DH8" s="7">
        <v>11012.6</v>
      </c>
      <c r="DI8" s="13">
        <f t="shared" si="39"/>
        <v>99.212612612612617</v>
      </c>
      <c r="DJ8" s="7"/>
      <c r="DK8" s="7"/>
      <c r="DL8" s="13" t="e">
        <f t="shared" si="40"/>
        <v>#DIV/0!</v>
      </c>
      <c r="DM8" s="7"/>
      <c r="DN8" s="7"/>
      <c r="DO8" s="13" t="e">
        <f t="shared" si="41"/>
        <v>#DIV/0!</v>
      </c>
      <c r="DP8" s="15"/>
      <c r="DQ8" s="15"/>
      <c r="DR8" s="13" t="e">
        <f t="shared" si="42"/>
        <v>#DIV/0!</v>
      </c>
      <c r="DS8" s="7">
        <v>166900</v>
      </c>
      <c r="DT8" s="7">
        <v>166876.25</v>
      </c>
      <c r="DU8" s="13">
        <f t="shared" si="43"/>
        <v>99.985769922109043</v>
      </c>
      <c r="DV8" s="7">
        <v>140700</v>
      </c>
      <c r="DW8" s="7">
        <v>140679.28</v>
      </c>
      <c r="DX8" s="13">
        <f t="shared" si="44"/>
        <v>99.985273631840798</v>
      </c>
      <c r="DY8" s="13"/>
      <c r="DZ8" s="13"/>
      <c r="EA8" s="13" t="e">
        <f t="shared" si="45"/>
        <v>#DIV/0!</v>
      </c>
      <c r="EB8" s="7">
        <f t="shared" si="46"/>
        <v>758600</v>
      </c>
      <c r="EC8" s="7">
        <f t="shared" si="47"/>
        <v>757412.96</v>
      </c>
      <c r="ED8" s="13">
        <f t="shared" si="2"/>
        <v>99.843522277880297</v>
      </c>
      <c r="EE8" s="62">
        <f t="shared" si="52"/>
        <v>1</v>
      </c>
      <c r="EF8" s="62">
        <f t="shared" si="53"/>
        <v>1</v>
      </c>
      <c r="EG8" s="62">
        <f t="shared" si="54"/>
        <v>1</v>
      </c>
      <c r="EH8" s="62">
        <f t="shared" si="55"/>
        <v>1</v>
      </c>
      <c r="EI8" s="62">
        <f t="shared" si="56"/>
        <v>1</v>
      </c>
      <c r="EJ8" s="62">
        <f t="shared" si="57"/>
        <v>1</v>
      </c>
      <c r="EK8" s="62">
        <f t="shared" si="58"/>
        <v>1</v>
      </c>
      <c r="EL8" s="62">
        <f t="shared" si="59"/>
        <v>1</v>
      </c>
      <c r="EM8" s="62">
        <f t="shared" si="60"/>
        <v>1</v>
      </c>
      <c r="EN8" s="62">
        <f t="shared" si="61"/>
        <v>1</v>
      </c>
      <c r="EO8" s="62">
        <f t="shared" si="62"/>
        <v>1</v>
      </c>
      <c r="EP8" s="62">
        <f t="shared" si="63"/>
        <v>1</v>
      </c>
      <c r="EQ8" s="62">
        <f t="shared" si="64"/>
        <v>12</v>
      </c>
    </row>
    <row r="9" spans="1:147" x14ac:dyDescent="0.25">
      <c r="A9" s="6"/>
      <c r="B9" s="16">
        <v>851</v>
      </c>
      <c r="C9" s="17" t="s">
        <v>86</v>
      </c>
      <c r="D9" s="18"/>
      <c r="E9" s="18"/>
      <c r="F9" s="9">
        <f t="shared" si="3"/>
        <v>0</v>
      </c>
      <c r="G9" s="9">
        <f t="shared" si="4"/>
        <v>0</v>
      </c>
      <c r="H9" s="13" t="e">
        <f t="shared" si="5"/>
        <v>#DIV/0!</v>
      </c>
      <c r="I9" s="7">
        <f t="shared" si="48"/>
        <v>0</v>
      </c>
      <c r="J9" s="7">
        <f t="shared" si="49"/>
        <v>0</v>
      </c>
      <c r="K9" s="13" t="e">
        <f t="shared" si="6"/>
        <v>#DIV/0!</v>
      </c>
      <c r="L9" s="23"/>
      <c r="M9" s="7"/>
      <c r="N9" s="13" t="e">
        <f t="shared" si="7"/>
        <v>#DIV/0!</v>
      </c>
      <c r="O9" s="6"/>
      <c r="P9" s="6"/>
      <c r="Q9" s="13" t="e">
        <f t="shared" si="8"/>
        <v>#DIV/0!</v>
      </c>
      <c r="R9" s="23"/>
      <c r="S9" s="7"/>
      <c r="T9" s="13" t="e">
        <f t="shared" si="9"/>
        <v>#DIV/0!</v>
      </c>
      <c r="U9" s="13"/>
      <c r="V9" s="13"/>
      <c r="W9" s="13"/>
      <c r="X9" s="7"/>
      <c r="Y9" s="7"/>
      <c r="Z9" s="13" t="e">
        <f t="shared" si="12"/>
        <v>#DIV/0!</v>
      </c>
      <c r="AA9" s="7"/>
      <c r="AB9" s="7"/>
      <c r="AC9" s="13" t="e">
        <f t="shared" si="13"/>
        <v>#DIV/0!</v>
      </c>
      <c r="AD9" s="7"/>
      <c r="AE9" s="7"/>
      <c r="AF9" s="13" t="e">
        <f t="shared" si="14"/>
        <v>#DIV/0!</v>
      </c>
      <c r="AG9" s="7"/>
      <c r="AH9" s="7"/>
      <c r="AI9" s="13" t="e">
        <f t="shared" si="15"/>
        <v>#DIV/0!</v>
      </c>
      <c r="AJ9" s="7"/>
      <c r="AK9" s="7"/>
      <c r="AL9" s="13" t="e">
        <f t="shared" si="16"/>
        <v>#DIV/0!</v>
      </c>
      <c r="AM9" s="7"/>
      <c r="AN9" s="7"/>
      <c r="AO9" s="13" t="e">
        <f t="shared" si="17"/>
        <v>#DIV/0!</v>
      </c>
      <c r="AP9" s="7"/>
      <c r="AQ9" s="7"/>
      <c r="AR9" s="13" t="e">
        <f t="shared" si="18"/>
        <v>#DIV/0!</v>
      </c>
      <c r="AS9" s="7"/>
      <c r="AT9" s="7"/>
      <c r="AU9" s="13" t="e">
        <f t="shared" si="19"/>
        <v>#DIV/0!</v>
      </c>
      <c r="AV9" s="13"/>
      <c r="AW9" s="13"/>
      <c r="AX9" s="13"/>
      <c r="AY9" s="7"/>
      <c r="AZ9" s="7"/>
      <c r="BA9" s="13" t="e">
        <f t="shared" si="20"/>
        <v>#DIV/0!</v>
      </c>
      <c r="BB9" s="13"/>
      <c r="BC9" s="13"/>
      <c r="BD9" s="13" t="e">
        <f t="shared" si="21"/>
        <v>#DIV/0!</v>
      </c>
      <c r="BE9" s="13"/>
      <c r="BF9" s="13"/>
      <c r="BG9" s="13" t="e">
        <f t="shared" si="24"/>
        <v>#DIV/0!</v>
      </c>
      <c r="BH9" s="7"/>
      <c r="BI9" s="7"/>
      <c r="BJ9" s="13" t="e">
        <f t="shared" si="25"/>
        <v>#DIV/0!</v>
      </c>
      <c r="BK9" s="13"/>
      <c r="BL9" s="13"/>
      <c r="BM9" s="13"/>
      <c r="BN9" s="14"/>
      <c r="BO9" s="14"/>
      <c r="BP9" s="13" t="e">
        <f t="shared" si="26"/>
        <v>#DIV/0!</v>
      </c>
      <c r="BQ9" s="7"/>
      <c r="BR9" s="7"/>
      <c r="BS9" s="13" t="e">
        <f t="shared" si="29"/>
        <v>#DIV/0!</v>
      </c>
      <c r="BT9" s="7"/>
      <c r="BU9" s="7"/>
      <c r="BV9" s="13" t="e">
        <f t="shared" si="30"/>
        <v>#DIV/0!</v>
      </c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13" t="e">
        <f t="shared" si="31"/>
        <v>#DIV/0!</v>
      </c>
      <c r="CL9" s="7">
        <f t="shared" si="65"/>
        <v>0</v>
      </c>
      <c r="CM9" s="7">
        <f t="shared" si="66"/>
        <v>0</v>
      </c>
      <c r="CN9" s="13" t="e">
        <f t="shared" si="32"/>
        <v>#DIV/0!</v>
      </c>
      <c r="CO9" s="7"/>
      <c r="CP9" s="7"/>
      <c r="CQ9" s="13" t="e">
        <f t="shared" si="33"/>
        <v>#DIV/0!</v>
      </c>
      <c r="CR9" s="7"/>
      <c r="CS9" s="7"/>
      <c r="CT9" s="13" t="e">
        <f t="shared" si="34"/>
        <v>#DIV/0!</v>
      </c>
      <c r="CU9" s="7"/>
      <c r="CV9" s="7"/>
      <c r="CW9" s="13" t="e">
        <f t="shared" si="35"/>
        <v>#DIV/0!</v>
      </c>
      <c r="CX9" s="7"/>
      <c r="CY9" s="7"/>
      <c r="CZ9" s="13" t="e">
        <f t="shared" si="36"/>
        <v>#DIV/0!</v>
      </c>
      <c r="DA9" s="7"/>
      <c r="DB9" s="7"/>
      <c r="DC9" s="13" t="e">
        <f t="shared" si="37"/>
        <v>#DIV/0!</v>
      </c>
      <c r="DD9" s="7">
        <f t="shared" si="50"/>
        <v>0</v>
      </c>
      <c r="DE9" s="7">
        <f t="shared" si="51"/>
        <v>0</v>
      </c>
      <c r="DF9" s="13" t="e">
        <f t="shared" si="38"/>
        <v>#DIV/0!</v>
      </c>
      <c r="DG9" s="7"/>
      <c r="DH9" s="7"/>
      <c r="DI9" s="13" t="e">
        <f t="shared" si="39"/>
        <v>#DIV/0!</v>
      </c>
      <c r="DJ9" s="7"/>
      <c r="DK9" s="7"/>
      <c r="DL9" s="13" t="e">
        <f t="shared" si="40"/>
        <v>#DIV/0!</v>
      </c>
      <c r="DM9" s="7"/>
      <c r="DN9" s="7"/>
      <c r="DO9" s="13" t="e">
        <f t="shared" si="41"/>
        <v>#DIV/0!</v>
      </c>
      <c r="DP9" s="15"/>
      <c r="DQ9" s="15"/>
      <c r="DR9" s="13" t="e">
        <f t="shared" si="42"/>
        <v>#DIV/0!</v>
      </c>
      <c r="DS9" s="7"/>
      <c r="DT9" s="7"/>
      <c r="DU9" s="13" t="e">
        <f t="shared" si="43"/>
        <v>#DIV/0!</v>
      </c>
      <c r="DV9" s="7"/>
      <c r="DW9" s="7"/>
      <c r="DX9" s="13" t="e">
        <f t="shared" si="44"/>
        <v>#DIV/0!</v>
      </c>
      <c r="DY9" s="13"/>
      <c r="DZ9" s="13"/>
      <c r="EA9" s="13" t="e">
        <f t="shared" si="45"/>
        <v>#DIV/0!</v>
      </c>
      <c r="EB9" s="7">
        <f t="shared" si="46"/>
        <v>0</v>
      </c>
      <c r="EC9" s="7">
        <f t="shared" si="47"/>
        <v>0</v>
      </c>
      <c r="ED9" s="13" t="e">
        <f t="shared" si="2"/>
        <v>#DIV/0!</v>
      </c>
      <c r="EE9" s="62">
        <f t="shared" si="52"/>
        <v>1</v>
      </c>
      <c r="EF9" s="62">
        <f t="shared" si="53"/>
        <v>1</v>
      </c>
      <c r="EG9" s="62">
        <f t="shared" si="54"/>
        <v>1</v>
      </c>
      <c r="EH9" s="62">
        <f t="shared" si="55"/>
        <v>1</v>
      </c>
      <c r="EI9" s="62">
        <f t="shared" si="56"/>
        <v>1</v>
      </c>
      <c r="EJ9" s="62">
        <f t="shared" si="57"/>
        <v>1</v>
      </c>
      <c r="EK9" s="62">
        <f t="shared" si="58"/>
        <v>1</v>
      </c>
      <c r="EL9" s="62">
        <f t="shared" si="59"/>
        <v>1</v>
      </c>
      <c r="EM9" s="62">
        <f t="shared" si="60"/>
        <v>1</v>
      </c>
      <c r="EN9" s="62">
        <f t="shared" si="61"/>
        <v>1</v>
      </c>
      <c r="EO9" s="62">
        <f t="shared" si="62"/>
        <v>1</v>
      </c>
      <c r="EP9" s="62">
        <f t="shared" si="63"/>
        <v>1</v>
      </c>
      <c r="EQ9" s="62">
        <f t="shared" si="64"/>
        <v>12</v>
      </c>
    </row>
    <row r="10" spans="1:147" x14ac:dyDescent="0.25">
      <c r="A10" s="6"/>
      <c r="B10" s="16">
        <v>852</v>
      </c>
      <c r="C10" s="17" t="s">
        <v>87</v>
      </c>
      <c r="D10" s="18"/>
      <c r="E10" s="18"/>
      <c r="F10" s="9">
        <f t="shared" si="3"/>
        <v>0</v>
      </c>
      <c r="G10" s="9">
        <f t="shared" si="4"/>
        <v>0</v>
      </c>
      <c r="H10" s="13" t="e">
        <f t="shared" si="5"/>
        <v>#DIV/0!</v>
      </c>
      <c r="I10" s="7">
        <f t="shared" si="48"/>
        <v>0</v>
      </c>
      <c r="J10" s="7">
        <f t="shared" si="49"/>
        <v>0</v>
      </c>
      <c r="K10" s="13" t="e">
        <f t="shared" si="6"/>
        <v>#DIV/0!</v>
      </c>
      <c r="L10" s="23"/>
      <c r="M10" s="7"/>
      <c r="N10" s="13" t="e">
        <f t="shared" si="7"/>
        <v>#DIV/0!</v>
      </c>
      <c r="O10" s="6"/>
      <c r="P10" s="6"/>
      <c r="Q10" s="13" t="e">
        <f t="shared" si="8"/>
        <v>#DIV/0!</v>
      </c>
      <c r="R10" s="23"/>
      <c r="S10" s="7"/>
      <c r="T10" s="13" t="e">
        <f t="shared" si="9"/>
        <v>#DIV/0!</v>
      </c>
      <c r="U10" s="13"/>
      <c r="V10" s="13"/>
      <c r="W10" s="13"/>
      <c r="X10" s="7">
        <f t="shared" ref="X10:X16" si="67">AA10+AD10+AG10+AJ10+AP10+AS10+AM10</f>
        <v>0</v>
      </c>
      <c r="Y10" s="7">
        <f t="shared" ref="Y10:Y16" si="68">AB10+AE10+AH10+AK10+AQ10+AT10+AN10</f>
        <v>0</v>
      </c>
      <c r="Z10" s="13" t="e">
        <f t="shared" si="12"/>
        <v>#DIV/0!</v>
      </c>
      <c r="AA10" s="7"/>
      <c r="AB10" s="7"/>
      <c r="AC10" s="13" t="e">
        <f t="shared" si="13"/>
        <v>#DIV/0!</v>
      </c>
      <c r="AD10" s="7"/>
      <c r="AE10" s="7"/>
      <c r="AF10" s="13" t="e">
        <f t="shared" si="14"/>
        <v>#DIV/0!</v>
      </c>
      <c r="AG10" s="7"/>
      <c r="AH10" s="7"/>
      <c r="AI10" s="13" t="e">
        <f t="shared" si="15"/>
        <v>#DIV/0!</v>
      </c>
      <c r="AJ10" s="7"/>
      <c r="AK10" s="7"/>
      <c r="AL10" s="13" t="e">
        <f t="shared" si="16"/>
        <v>#DIV/0!</v>
      </c>
      <c r="AM10" s="7"/>
      <c r="AN10" s="7"/>
      <c r="AO10" s="13" t="e">
        <f t="shared" si="17"/>
        <v>#DIV/0!</v>
      </c>
      <c r="AP10" s="7"/>
      <c r="AQ10" s="7"/>
      <c r="AR10" s="13" t="e">
        <f t="shared" si="18"/>
        <v>#DIV/0!</v>
      </c>
      <c r="AS10" s="7"/>
      <c r="AT10" s="7"/>
      <c r="AU10" s="13" t="e">
        <f t="shared" si="19"/>
        <v>#DIV/0!</v>
      </c>
      <c r="AV10" s="13"/>
      <c r="AW10" s="13"/>
      <c r="AX10" s="13"/>
      <c r="AY10" s="7"/>
      <c r="AZ10" s="7"/>
      <c r="BA10" s="13" t="e">
        <f t="shared" si="20"/>
        <v>#DIV/0!</v>
      </c>
      <c r="BB10" s="13"/>
      <c r="BC10" s="13"/>
      <c r="BD10" s="13" t="e">
        <f t="shared" si="21"/>
        <v>#DIV/0!</v>
      </c>
      <c r="BE10" s="13">
        <f t="shared" ref="BE10:BE15" si="69">BH10</f>
        <v>0</v>
      </c>
      <c r="BF10" s="13">
        <f t="shared" ref="BF10:BF15" si="70">BI10</f>
        <v>0</v>
      </c>
      <c r="BG10" s="13" t="e">
        <f t="shared" si="24"/>
        <v>#DIV/0!</v>
      </c>
      <c r="BH10" s="7"/>
      <c r="BI10" s="7"/>
      <c r="BJ10" s="13" t="e">
        <f t="shared" si="25"/>
        <v>#DIV/0!</v>
      </c>
      <c r="BK10" s="13"/>
      <c r="BL10" s="13"/>
      <c r="BM10" s="13"/>
      <c r="BN10" s="14"/>
      <c r="BO10" s="14"/>
      <c r="BP10" s="13" t="e">
        <f t="shared" si="26"/>
        <v>#DIV/0!</v>
      </c>
      <c r="BQ10" s="7">
        <f t="shared" ref="BQ10:BQ15" si="71">BT10+CI10</f>
        <v>0</v>
      </c>
      <c r="BR10" s="7">
        <f t="shared" ref="BR10:BR15" si="72">BU10+CJ10</f>
        <v>0</v>
      </c>
      <c r="BS10" s="13" t="e">
        <f t="shared" si="29"/>
        <v>#DIV/0!</v>
      </c>
      <c r="BT10" s="7"/>
      <c r="BU10" s="7"/>
      <c r="BV10" s="13" t="e">
        <f t="shared" si="30"/>
        <v>#DIV/0!</v>
      </c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13" t="e">
        <f t="shared" si="31"/>
        <v>#DIV/0!</v>
      </c>
      <c r="CL10" s="7">
        <f>CO10+CR10+CU10+CX10+DA10</f>
        <v>0</v>
      </c>
      <c r="CM10" s="7">
        <f t="shared" si="66"/>
        <v>0</v>
      </c>
      <c r="CN10" s="13" t="e">
        <f t="shared" si="32"/>
        <v>#DIV/0!</v>
      </c>
      <c r="CO10" s="7"/>
      <c r="CP10" s="7"/>
      <c r="CQ10" s="13" t="e">
        <f t="shared" si="33"/>
        <v>#DIV/0!</v>
      </c>
      <c r="CR10" s="7"/>
      <c r="CS10" s="7"/>
      <c r="CT10" s="13" t="e">
        <f t="shared" si="34"/>
        <v>#DIV/0!</v>
      </c>
      <c r="CU10" s="7"/>
      <c r="CV10" s="7"/>
      <c r="CW10" s="13" t="e">
        <f t="shared" si="35"/>
        <v>#DIV/0!</v>
      </c>
      <c r="CX10" s="7"/>
      <c r="CY10" s="7"/>
      <c r="CZ10" s="13" t="e">
        <f t="shared" si="36"/>
        <v>#DIV/0!</v>
      </c>
      <c r="DA10" s="7"/>
      <c r="DB10" s="7"/>
      <c r="DC10" s="13" t="e">
        <f t="shared" si="37"/>
        <v>#DIV/0!</v>
      </c>
      <c r="DD10" s="7">
        <f t="shared" si="50"/>
        <v>0</v>
      </c>
      <c r="DE10" s="7">
        <f t="shared" si="51"/>
        <v>0</v>
      </c>
      <c r="DF10" s="13" t="e">
        <f t="shared" si="38"/>
        <v>#DIV/0!</v>
      </c>
      <c r="DG10" s="7"/>
      <c r="DH10" s="7"/>
      <c r="DI10" s="13" t="e">
        <f t="shared" si="39"/>
        <v>#DIV/0!</v>
      </c>
      <c r="DJ10" s="7"/>
      <c r="DK10" s="7"/>
      <c r="DL10" s="13" t="e">
        <f t="shared" si="40"/>
        <v>#DIV/0!</v>
      </c>
      <c r="DM10" s="7"/>
      <c r="DN10" s="7"/>
      <c r="DO10" s="13" t="e">
        <f t="shared" si="41"/>
        <v>#DIV/0!</v>
      </c>
      <c r="DP10" s="15"/>
      <c r="DQ10" s="15"/>
      <c r="DR10" s="13" t="e">
        <f t="shared" si="42"/>
        <v>#DIV/0!</v>
      </c>
      <c r="DS10" s="7"/>
      <c r="DT10" s="7"/>
      <c r="DU10" s="13" t="e">
        <f t="shared" si="43"/>
        <v>#DIV/0!</v>
      </c>
      <c r="DV10" s="7"/>
      <c r="DW10" s="7"/>
      <c r="DX10" s="13" t="e">
        <f t="shared" si="44"/>
        <v>#DIV/0!</v>
      </c>
      <c r="DY10" s="13"/>
      <c r="DZ10" s="13"/>
      <c r="EA10" s="13" t="e">
        <f t="shared" si="45"/>
        <v>#DIV/0!</v>
      </c>
      <c r="EB10" s="7">
        <f t="shared" si="46"/>
        <v>0</v>
      </c>
      <c r="EC10" s="7">
        <f t="shared" si="47"/>
        <v>0</v>
      </c>
      <c r="ED10" s="13" t="e">
        <f t="shared" si="2"/>
        <v>#DIV/0!</v>
      </c>
      <c r="EE10" s="62">
        <f t="shared" si="52"/>
        <v>1</v>
      </c>
      <c r="EF10" s="62">
        <f t="shared" si="53"/>
        <v>1</v>
      </c>
      <c r="EG10" s="62">
        <f t="shared" si="54"/>
        <v>1</v>
      </c>
      <c r="EH10" s="62">
        <f t="shared" si="55"/>
        <v>1</v>
      </c>
      <c r="EI10" s="62">
        <f t="shared" si="56"/>
        <v>1</v>
      </c>
      <c r="EJ10" s="62">
        <f t="shared" si="57"/>
        <v>1</v>
      </c>
      <c r="EK10" s="62">
        <f t="shared" si="58"/>
        <v>1</v>
      </c>
      <c r="EL10" s="62">
        <f t="shared" si="59"/>
        <v>1</v>
      </c>
      <c r="EM10" s="62">
        <f t="shared" si="60"/>
        <v>1</v>
      </c>
      <c r="EN10" s="62">
        <f t="shared" si="61"/>
        <v>1</v>
      </c>
      <c r="EO10" s="62">
        <f t="shared" si="62"/>
        <v>1</v>
      </c>
      <c r="EP10" s="62">
        <f t="shared" si="63"/>
        <v>1</v>
      </c>
      <c r="EQ10" s="62">
        <f t="shared" si="64"/>
        <v>12</v>
      </c>
    </row>
    <row r="11" spans="1:147" x14ac:dyDescent="0.25">
      <c r="A11" s="6"/>
      <c r="B11" s="16">
        <v>853</v>
      </c>
      <c r="C11" s="17" t="s">
        <v>88</v>
      </c>
      <c r="D11" s="18"/>
      <c r="E11" s="18"/>
      <c r="F11" s="9">
        <f t="shared" si="3"/>
        <v>12500</v>
      </c>
      <c r="G11" s="9">
        <f t="shared" si="4"/>
        <v>12165.91</v>
      </c>
      <c r="H11" s="13">
        <f t="shared" si="5"/>
        <v>97.327279999999988</v>
      </c>
      <c r="I11" s="7">
        <f t="shared" si="48"/>
        <v>0</v>
      </c>
      <c r="J11" s="7">
        <f t="shared" si="49"/>
        <v>0</v>
      </c>
      <c r="K11" s="13" t="e">
        <f t="shared" si="6"/>
        <v>#DIV/0!</v>
      </c>
      <c r="L11" s="23"/>
      <c r="M11" s="7"/>
      <c r="N11" s="13" t="e">
        <f t="shared" si="7"/>
        <v>#DIV/0!</v>
      </c>
      <c r="O11" s="6"/>
      <c r="P11" s="6"/>
      <c r="Q11" s="13" t="e">
        <f t="shared" si="8"/>
        <v>#DIV/0!</v>
      </c>
      <c r="R11" s="23"/>
      <c r="S11" s="7"/>
      <c r="T11" s="13" t="e">
        <f t="shared" si="9"/>
        <v>#DIV/0!</v>
      </c>
      <c r="U11" s="13"/>
      <c r="V11" s="13"/>
      <c r="W11" s="13"/>
      <c r="X11" s="7">
        <f t="shared" si="67"/>
        <v>0</v>
      </c>
      <c r="Y11" s="7">
        <f t="shared" si="68"/>
        <v>0</v>
      </c>
      <c r="Z11" s="13" t="e">
        <f t="shared" si="12"/>
        <v>#DIV/0!</v>
      </c>
      <c r="AA11" s="7"/>
      <c r="AB11" s="7"/>
      <c r="AC11" s="13" t="e">
        <f t="shared" si="13"/>
        <v>#DIV/0!</v>
      </c>
      <c r="AD11" s="7"/>
      <c r="AE11" s="7"/>
      <c r="AF11" s="13" t="e">
        <f t="shared" si="14"/>
        <v>#DIV/0!</v>
      </c>
      <c r="AG11" s="7"/>
      <c r="AH11" s="7"/>
      <c r="AI11" s="13" t="e">
        <f t="shared" si="15"/>
        <v>#DIV/0!</v>
      </c>
      <c r="AJ11" s="7"/>
      <c r="AK11" s="7"/>
      <c r="AL11" s="13" t="e">
        <f t="shared" si="16"/>
        <v>#DIV/0!</v>
      </c>
      <c r="AM11" s="7"/>
      <c r="AN11" s="7"/>
      <c r="AO11" s="13" t="e">
        <f t="shared" si="17"/>
        <v>#DIV/0!</v>
      </c>
      <c r="AP11" s="7"/>
      <c r="AQ11" s="7"/>
      <c r="AR11" s="13" t="e">
        <f t="shared" si="18"/>
        <v>#DIV/0!</v>
      </c>
      <c r="AS11" s="7"/>
      <c r="AT11" s="7"/>
      <c r="AU11" s="13" t="e">
        <f t="shared" si="19"/>
        <v>#DIV/0!</v>
      </c>
      <c r="AV11" s="13"/>
      <c r="AW11" s="13"/>
      <c r="AX11" s="13"/>
      <c r="AY11" s="7"/>
      <c r="AZ11" s="7"/>
      <c r="BA11" s="13" t="e">
        <f t="shared" si="20"/>
        <v>#DIV/0!</v>
      </c>
      <c r="BB11" s="13"/>
      <c r="BC11" s="13"/>
      <c r="BD11" s="13" t="e">
        <f t="shared" si="21"/>
        <v>#DIV/0!</v>
      </c>
      <c r="BE11" s="13">
        <f t="shared" si="69"/>
        <v>0</v>
      </c>
      <c r="BF11" s="13">
        <f t="shared" si="70"/>
        <v>0</v>
      </c>
      <c r="BG11" s="13" t="e">
        <f t="shared" si="24"/>
        <v>#DIV/0!</v>
      </c>
      <c r="BH11" s="7"/>
      <c r="BI11" s="7"/>
      <c r="BJ11" s="13" t="e">
        <f t="shared" si="25"/>
        <v>#DIV/0!</v>
      </c>
      <c r="BK11" s="13"/>
      <c r="BL11" s="13"/>
      <c r="BM11" s="13"/>
      <c r="BN11" s="14"/>
      <c r="BO11" s="14"/>
      <c r="BP11" s="13" t="e">
        <f t="shared" si="26"/>
        <v>#DIV/0!</v>
      </c>
      <c r="BQ11" s="7">
        <f t="shared" si="71"/>
        <v>0</v>
      </c>
      <c r="BR11" s="7">
        <f t="shared" si="72"/>
        <v>0</v>
      </c>
      <c r="BS11" s="13" t="e">
        <f t="shared" si="29"/>
        <v>#DIV/0!</v>
      </c>
      <c r="BT11" s="7"/>
      <c r="BU11" s="7"/>
      <c r="BV11" s="13" t="e">
        <f t="shared" si="30"/>
        <v>#DIV/0!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13" t="e">
        <f t="shared" si="31"/>
        <v>#DIV/0!</v>
      </c>
      <c r="CL11" s="7">
        <f t="shared" ref="CL11:CL15" si="73">CO11+CR11+CU11+CX11+DA11</f>
        <v>12500</v>
      </c>
      <c r="CM11" s="7">
        <f t="shared" si="66"/>
        <v>12165.91</v>
      </c>
      <c r="CN11" s="13">
        <f t="shared" si="32"/>
        <v>97.327279999999988</v>
      </c>
      <c r="CO11" s="7"/>
      <c r="CP11" s="7"/>
      <c r="CQ11" s="13" t="e">
        <f t="shared" si="33"/>
        <v>#DIV/0!</v>
      </c>
      <c r="CR11" s="7">
        <v>12500</v>
      </c>
      <c r="CS11" s="7">
        <v>12165.91</v>
      </c>
      <c r="CT11" s="13">
        <f t="shared" si="34"/>
        <v>97.327279999999988</v>
      </c>
      <c r="CU11" s="7"/>
      <c r="CV11" s="7"/>
      <c r="CW11" s="13" t="e">
        <f t="shared" si="35"/>
        <v>#DIV/0!</v>
      </c>
      <c r="CX11" s="7"/>
      <c r="CY11" s="7"/>
      <c r="CZ11" s="13" t="e">
        <f t="shared" si="36"/>
        <v>#DIV/0!</v>
      </c>
      <c r="DA11" s="7"/>
      <c r="DB11" s="7"/>
      <c r="DC11" s="13" t="e">
        <f t="shared" si="37"/>
        <v>#DIV/0!</v>
      </c>
      <c r="DD11" s="7">
        <f t="shared" si="50"/>
        <v>0</v>
      </c>
      <c r="DE11" s="7">
        <f t="shared" si="51"/>
        <v>0</v>
      </c>
      <c r="DF11" s="13" t="e">
        <f t="shared" si="38"/>
        <v>#DIV/0!</v>
      </c>
      <c r="DG11" s="7"/>
      <c r="DH11" s="7"/>
      <c r="DI11" s="13" t="e">
        <f t="shared" si="39"/>
        <v>#DIV/0!</v>
      </c>
      <c r="DJ11" s="7"/>
      <c r="DK11" s="7"/>
      <c r="DL11" s="13" t="e">
        <f t="shared" si="40"/>
        <v>#DIV/0!</v>
      </c>
      <c r="DM11" s="7"/>
      <c r="DN11" s="7"/>
      <c r="DO11" s="13" t="e">
        <f t="shared" si="41"/>
        <v>#DIV/0!</v>
      </c>
      <c r="DP11" s="15"/>
      <c r="DQ11" s="15"/>
      <c r="DR11" s="13" t="e">
        <f t="shared" si="42"/>
        <v>#DIV/0!</v>
      </c>
      <c r="DS11" s="7"/>
      <c r="DT11" s="7"/>
      <c r="DU11" s="13" t="e">
        <f t="shared" si="43"/>
        <v>#DIV/0!</v>
      </c>
      <c r="DV11" s="7"/>
      <c r="DW11" s="7"/>
      <c r="DX11" s="13" t="e">
        <f t="shared" si="44"/>
        <v>#DIV/0!</v>
      </c>
      <c r="DY11" s="13"/>
      <c r="DZ11" s="13"/>
      <c r="EA11" s="13" t="e">
        <f t="shared" si="45"/>
        <v>#DIV/0!</v>
      </c>
      <c r="EB11" s="7">
        <f t="shared" si="46"/>
        <v>12500</v>
      </c>
      <c r="EC11" s="7">
        <f t="shared" si="47"/>
        <v>12165.91</v>
      </c>
      <c r="ED11" s="13">
        <f t="shared" si="2"/>
        <v>97.327279999999988</v>
      </c>
      <c r="EE11" s="62">
        <f t="shared" si="52"/>
        <v>1</v>
      </c>
      <c r="EF11" s="62">
        <f t="shared" si="53"/>
        <v>1</v>
      </c>
      <c r="EG11" s="62">
        <f t="shared" si="54"/>
        <v>1</v>
      </c>
      <c r="EH11" s="62">
        <f t="shared" si="55"/>
        <v>1</v>
      </c>
      <c r="EI11" s="62">
        <f t="shared" si="56"/>
        <v>1</v>
      </c>
      <c r="EJ11" s="62">
        <f t="shared" si="57"/>
        <v>1</v>
      </c>
      <c r="EK11" s="62">
        <f t="shared" si="58"/>
        <v>1</v>
      </c>
      <c r="EL11" s="62">
        <f t="shared" si="59"/>
        <v>1</v>
      </c>
      <c r="EM11" s="62">
        <f t="shared" si="60"/>
        <v>1</v>
      </c>
      <c r="EN11" s="62">
        <f t="shared" si="61"/>
        <v>1</v>
      </c>
      <c r="EO11" s="62">
        <f t="shared" si="62"/>
        <v>1</v>
      </c>
      <c r="EP11" s="62">
        <f t="shared" si="63"/>
        <v>1</v>
      </c>
      <c r="EQ11" s="62">
        <f t="shared" si="64"/>
        <v>12</v>
      </c>
    </row>
    <row r="12" spans="1:147" x14ac:dyDescent="0.25">
      <c r="A12" s="6" t="s">
        <v>42</v>
      </c>
      <c r="B12" s="6"/>
      <c r="C12" s="17" t="s">
        <v>43</v>
      </c>
      <c r="D12" s="18"/>
      <c r="E12" s="18"/>
      <c r="F12" s="9">
        <f t="shared" si="3"/>
        <v>0</v>
      </c>
      <c r="G12" s="9">
        <f t="shared" si="4"/>
        <v>0</v>
      </c>
      <c r="H12" s="13" t="e">
        <f t="shared" si="5"/>
        <v>#DIV/0!</v>
      </c>
      <c r="I12" s="7">
        <f t="shared" si="48"/>
        <v>0</v>
      </c>
      <c r="J12" s="7">
        <f t="shared" si="49"/>
        <v>0</v>
      </c>
      <c r="K12" s="13" t="e">
        <f t="shared" si="6"/>
        <v>#DIV/0!</v>
      </c>
      <c r="L12" s="7"/>
      <c r="M12" s="7"/>
      <c r="N12" s="13" t="e">
        <f t="shared" si="7"/>
        <v>#DIV/0!</v>
      </c>
      <c r="O12" s="6"/>
      <c r="P12" s="6"/>
      <c r="Q12" s="13" t="e">
        <f t="shared" si="8"/>
        <v>#DIV/0!</v>
      </c>
      <c r="R12" s="7"/>
      <c r="S12" s="7"/>
      <c r="T12" s="13" t="e">
        <f t="shared" si="9"/>
        <v>#DIV/0!</v>
      </c>
      <c r="U12" s="13"/>
      <c r="V12" s="13"/>
      <c r="W12" s="13"/>
      <c r="X12" s="7">
        <f t="shared" si="67"/>
        <v>0</v>
      </c>
      <c r="Y12" s="7">
        <f t="shared" si="68"/>
        <v>0</v>
      </c>
      <c r="Z12" s="13" t="e">
        <f t="shared" si="12"/>
        <v>#DIV/0!</v>
      </c>
      <c r="AA12" s="7"/>
      <c r="AB12" s="7"/>
      <c r="AC12" s="13" t="e">
        <f t="shared" si="13"/>
        <v>#DIV/0!</v>
      </c>
      <c r="AD12" s="7"/>
      <c r="AE12" s="7"/>
      <c r="AF12" s="13" t="e">
        <f t="shared" si="14"/>
        <v>#DIV/0!</v>
      </c>
      <c r="AG12" s="7"/>
      <c r="AH12" s="7"/>
      <c r="AI12" s="13" t="e">
        <f t="shared" si="15"/>
        <v>#DIV/0!</v>
      </c>
      <c r="AJ12" s="7"/>
      <c r="AK12" s="7"/>
      <c r="AL12" s="13" t="e">
        <f t="shared" si="16"/>
        <v>#DIV/0!</v>
      </c>
      <c r="AM12" s="7"/>
      <c r="AN12" s="7"/>
      <c r="AO12" s="13" t="e">
        <f t="shared" si="17"/>
        <v>#DIV/0!</v>
      </c>
      <c r="AP12" s="7"/>
      <c r="AQ12" s="7"/>
      <c r="AR12" s="13" t="e">
        <f t="shared" si="18"/>
        <v>#DIV/0!</v>
      </c>
      <c r="AS12" s="7"/>
      <c r="AT12" s="7"/>
      <c r="AU12" s="13" t="e">
        <f t="shared" si="19"/>
        <v>#DIV/0!</v>
      </c>
      <c r="AV12" s="13"/>
      <c r="AW12" s="13"/>
      <c r="AX12" s="13"/>
      <c r="AY12" s="7"/>
      <c r="AZ12" s="7"/>
      <c r="BA12" s="13" t="e">
        <f t="shared" si="20"/>
        <v>#DIV/0!</v>
      </c>
      <c r="BB12" s="13"/>
      <c r="BC12" s="13"/>
      <c r="BD12" s="13" t="e">
        <f t="shared" si="21"/>
        <v>#DIV/0!</v>
      </c>
      <c r="BE12" s="13">
        <f t="shared" si="69"/>
        <v>0</v>
      </c>
      <c r="BF12" s="13">
        <f t="shared" si="70"/>
        <v>0</v>
      </c>
      <c r="BG12" s="13" t="e">
        <f t="shared" si="24"/>
        <v>#DIV/0!</v>
      </c>
      <c r="BH12" s="7"/>
      <c r="BI12" s="7"/>
      <c r="BJ12" s="13" t="e">
        <f t="shared" si="25"/>
        <v>#DIV/0!</v>
      </c>
      <c r="BK12" s="13"/>
      <c r="BL12" s="13"/>
      <c r="BM12" s="13"/>
      <c r="BN12" s="14"/>
      <c r="BO12" s="14"/>
      <c r="BP12" s="13" t="e">
        <f t="shared" si="26"/>
        <v>#DIV/0!</v>
      </c>
      <c r="BQ12" s="7">
        <f t="shared" si="71"/>
        <v>0</v>
      </c>
      <c r="BR12" s="7">
        <f t="shared" si="72"/>
        <v>0</v>
      </c>
      <c r="BS12" s="13" t="e">
        <f t="shared" si="29"/>
        <v>#DIV/0!</v>
      </c>
      <c r="BT12" s="7"/>
      <c r="BU12" s="7"/>
      <c r="BV12" s="13" t="e">
        <f t="shared" si="30"/>
        <v>#DIV/0!</v>
      </c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13" t="e">
        <f t="shared" si="31"/>
        <v>#DIV/0!</v>
      </c>
      <c r="CL12" s="7">
        <f t="shared" si="73"/>
        <v>0</v>
      </c>
      <c r="CM12" s="7">
        <f t="shared" si="66"/>
        <v>0</v>
      </c>
      <c r="CN12" s="13" t="e">
        <f t="shared" si="32"/>
        <v>#DIV/0!</v>
      </c>
      <c r="CO12" s="7"/>
      <c r="CP12" s="7"/>
      <c r="CQ12" s="13" t="e">
        <f t="shared" si="33"/>
        <v>#DIV/0!</v>
      </c>
      <c r="CR12" s="7"/>
      <c r="CS12" s="7"/>
      <c r="CT12" s="13" t="e">
        <f t="shared" si="34"/>
        <v>#DIV/0!</v>
      </c>
      <c r="CU12" s="7"/>
      <c r="CV12" s="7"/>
      <c r="CW12" s="13" t="e">
        <f t="shared" si="35"/>
        <v>#DIV/0!</v>
      </c>
      <c r="CX12" s="7"/>
      <c r="CY12" s="7"/>
      <c r="CZ12" s="13" t="e">
        <f t="shared" si="36"/>
        <v>#DIV/0!</v>
      </c>
      <c r="DA12" s="7"/>
      <c r="DB12" s="7"/>
      <c r="DC12" s="13" t="e">
        <f t="shared" si="37"/>
        <v>#DIV/0!</v>
      </c>
      <c r="DD12" s="7">
        <f t="shared" si="50"/>
        <v>0</v>
      </c>
      <c r="DE12" s="7">
        <f t="shared" si="51"/>
        <v>0</v>
      </c>
      <c r="DF12" s="13" t="e">
        <f t="shared" si="38"/>
        <v>#DIV/0!</v>
      </c>
      <c r="DG12" s="7"/>
      <c r="DH12" s="7"/>
      <c r="DI12" s="13" t="e">
        <f t="shared" si="39"/>
        <v>#DIV/0!</v>
      </c>
      <c r="DJ12" s="7"/>
      <c r="DK12" s="7"/>
      <c r="DL12" s="13" t="e">
        <f t="shared" si="40"/>
        <v>#DIV/0!</v>
      </c>
      <c r="DM12" s="7"/>
      <c r="DN12" s="7"/>
      <c r="DO12" s="13" t="e">
        <f t="shared" si="41"/>
        <v>#DIV/0!</v>
      </c>
      <c r="DP12" s="15"/>
      <c r="DQ12" s="15"/>
      <c r="DR12" s="13" t="e">
        <f t="shared" si="42"/>
        <v>#DIV/0!</v>
      </c>
      <c r="DS12" s="7"/>
      <c r="DT12" s="7"/>
      <c r="DU12" s="13" t="e">
        <f t="shared" si="43"/>
        <v>#DIV/0!</v>
      </c>
      <c r="DV12" s="7"/>
      <c r="DW12" s="7"/>
      <c r="DX12" s="13" t="e">
        <f t="shared" si="44"/>
        <v>#DIV/0!</v>
      </c>
      <c r="DY12" s="13"/>
      <c r="DZ12" s="13"/>
      <c r="EA12" s="13" t="e">
        <f t="shared" si="45"/>
        <v>#DIV/0!</v>
      </c>
      <c r="EB12" s="7">
        <f t="shared" si="46"/>
        <v>0</v>
      </c>
      <c r="EC12" s="7">
        <f t="shared" si="47"/>
        <v>0</v>
      </c>
      <c r="ED12" s="13" t="e">
        <f t="shared" si="2"/>
        <v>#DIV/0!</v>
      </c>
      <c r="EE12" s="62">
        <f t="shared" si="52"/>
        <v>1</v>
      </c>
      <c r="EF12" s="62">
        <f t="shared" si="53"/>
        <v>1</v>
      </c>
      <c r="EG12" s="62">
        <f t="shared" si="54"/>
        <v>1</v>
      </c>
      <c r="EH12" s="62">
        <f t="shared" si="55"/>
        <v>1</v>
      </c>
      <c r="EI12" s="62">
        <f t="shared" si="56"/>
        <v>1</v>
      </c>
      <c r="EJ12" s="62">
        <f t="shared" si="57"/>
        <v>1</v>
      </c>
      <c r="EK12" s="62">
        <f t="shared" si="58"/>
        <v>1</v>
      </c>
      <c r="EL12" s="62">
        <f t="shared" si="59"/>
        <v>1</v>
      </c>
      <c r="EM12" s="62">
        <f t="shared" si="60"/>
        <v>1</v>
      </c>
      <c r="EN12" s="62">
        <f t="shared" si="61"/>
        <v>1</v>
      </c>
      <c r="EO12" s="62">
        <f t="shared" si="62"/>
        <v>1</v>
      </c>
      <c r="EP12" s="62">
        <f t="shared" si="63"/>
        <v>1</v>
      </c>
      <c r="EQ12" s="62">
        <f t="shared" si="64"/>
        <v>12</v>
      </c>
    </row>
    <row r="13" spans="1:147" x14ac:dyDescent="0.25">
      <c r="A13" s="6" t="s">
        <v>44</v>
      </c>
      <c r="B13" s="6"/>
      <c r="C13" s="17" t="s">
        <v>45</v>
      </c>
      <c r="D13" s="18"/>
      <c r="E13" s="18"/>
      <c r="F13" s="9">
        <f t="shared" si="3"/>
        <v>442800</v>
      </c>
      <c r="G13" s="9">
        <f t="shared" si="4"/>
        <v>442722.95</v>
      </c>
      <c r="H13" s="13">
        <f t="shared" si="5"/>
        <v>99.982599367660342</v>
      </c>
      <c r="I13" s="7">
        <f t="shared" si="48"/>
        <v>0</v>
      </c>
      <c r="J13" s="7">
        <f t="shared" si="49"/>
        <v>0</v>
      </c>
      <c r="K13" s="13" t="e">
        <f t="shared" si="6"/>
        <v>#DIV/0!</v>
      </c>
      <c r="L13" s="23"/>
      <c r="M13" s="7"/>
      <c r="N13" s="13" t="e">
        <f t="shared" si="7"/>
        <v>#DIV/0!</v>
      </c>
      <c r="O13" s="6"/>
      <c r="P13" s="6"/>
      <c r="Q13" s="13" t="e">
        <f t="shared" si="8"/>
        <v>#DIV/0!</v>
      </c>
      <c r="R13" s="7"/>
      <c r="S13" s="7"/>
      <c r="T13" s="13" t="e">
        <f t="shared" si="9"/>
        <v>#DIV/0!</v>
      </c>
      <c r="U13" s="13"/>
      <c r="V13" s="13"/>
      <c r="W13" s="13"/>
      <c r="X13" s="7">
        <f t="shared" si="67"/>
        <v>0</v>
      </c>
      <c r="Y13" s="7">
        <f t="shared" si="68"/>
        <v>0</v>
      </c>
      <c r="Z13" s="13" t="e">
        <f t="shared" si="12"/>
        <v>#DIV/0!</v>
      </c>
      <c r="AA13" s="7"/>
      <c r="AB13" s="7"/>
      <c r="AC13" s="13" t="e">
        <f t="shared" si="13"/>
        <v>#DIV/0!</v>
      </c>
      <c r="AD13" s="7"/>
      <c r="AE13" s="7"/>
      <c r="AF13" s="13" t="e">
        <f t="shared" si="14"/>
        <v>#DIV/0!</v>
      </c>
      <c r="AG13" s="7"/>
      <c r="AH13" s="7"/>
      <c r="AI13" s="13" t="e">
        <f t="shared" si="15"/>
        <v>#DIV/0!</v>
      </c>
      <c r="AJ13" s="7"/>
      <c r="AK13" s="7"/>
      <c r="AL13" s="13" t="e">
        <f t="shared" si="16"/>
        <v>#DIV/0!</v>
      </c>
      <c r="AM13" s="7"/>
      <c r="AN13" s="7"/>
      <c r="AO13" s="13" t="e">
        <f t="shared" si="17"/>
        <v>#DIV/0!</v>
      </c>
      <c r="AP13" s="7"/>
      <c r="AQ13" s="7"/>
      <c r="AR13" s="13" t="e">
        <f t="shared" si="18"/>
        <v>#DIV/0!</v>
      </c>
      <c r="AS13" s="7"/>
      <c r="AT13" s="7"/>
      <c r="AU13" s="13" t="e">
        <f t="shared" si="19"/>
        <v>#DIV/0!</v>
      </c>
      <c r="AV13" s="13"/>
      <c r="AW13" s="13"/>
      <c r="AX13" s="13"/>
      <c r="AY13" s="7"/>
      <c r="AZ13" s="7"/>
      <c r="BA13" s="13" t="e">
        <f t="shared" si="20"/>
        <v>#DIV/0!</v>
      </c>
      <c r="BB13" s="13"/>
      <c r="BC13" s="13"/>
      <c r="BD13" s="13" t="e">
        <f t="shared" si="21"/>
        <v>#DIV/0!</v>
      </c>
      <c r="BE13" s="13">
        <f t="shared" si="69"/>
        <v>0</v>
      </c>
      <c r="BF13" s="13">
        <f t="shared" si="70"/>
        <v>0</v>
      </c>
      <c r="BG13" s="13" t="e">
        <f t="shared" si="24"/>
        <v>#DIV/0!</v>
      </c>
      <c r="BH13" s="7"/>
      <c r="BI13" s="7"/>
      <c r="BJ13" s="13" t="e">
        <f t="shared" si="25"/>
        <v>#DIV/0!</v>
      </c>
      <c r="BK13" s="13"/>
      <c r="BL13" s="13"/>
      <c r="BM13" s="13"/>
      <c r="BN13" s="14"/>
      <c r="BO13" s="14"/>
      <c r="BP13" s="13" t="e">
        <f t="shared" si="26"/>
        <v>#DIV/0!</v>
      </c>
      <c r="BQ13" s="7">
        <f t="shared" si="71"/>
        <v>0</v>
      </c>
      <c r="BR13" s="7">
        <f t="shared" si="72"/>
        <v>0</v>
      </c>
      <c r="BS13" s="13" t="e">
        <f t="shared" si="29"/>
        <v>#DIV/0!</v>
      </c>
      <c r="BT13" s="7"/>
      <c r="BU13" s="7"/>
      <c r="BV13" s="13" t="e">
        <f t="shared" si="30"/>
        <v>#DIV/0!</v>
      </c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13" t="e">
        <f t="shared" si="31"/>
        <v>#DIV/0!</v>
      </c>
      <c r="CL13" s="7">
        <f t="shared" si="73"/>
        <v>442800</v>
      </c>
      <c r="CM13" s="7">
        <f t="shared" si="66"/>
        <v>442722.95</v>
      </c>
      <c r="CN13" s="13">
        <f t="shared" si="32"/>
        <v>99.982599367660342</v>
      </c>
      <c r="CO13" s="7"/>
      <c r="CP13" s="7"/>
      <c r="CQ13" s="13" t="e">
        <f t="shared" si="33"/>
        <v>#DIV/0!</v>
      </c>
      <c r="CR13" s="7"/>
      <c r="CS13" s="7"/>
      <c r="CT13" s="13" t="e">
        <f t="shared" si="34"/>
        <v>#DIV/0!</v>
      </c>
      <c r="CU13" s="7"/>
      <c r="CV13" s="7"/>
      <c r="CW13" s="13" t="e">
        <f t="shared" si="35"/>
        <v>#DIV/0!</v>
      </c>
      <c r="CX13" s="7"/>
      <c r="CY13" s="7"/>
      <c r="CZ13" s="13" t="e">
        <f t="shared" si="36"/>
        <v>#DIV/0!</v>
      </c>
      <c r="DA13" s="7">
        <v>442800</v>
      </c>
      <c r="DB13" s="7">
        <v>442722.95</v>
      </c>
      <c r="DC13" s="13">
        <f t="shared" si="37"/>
        <v>99.982599367660342</v>
      </c>
      <c r="DD13" s="7">
        <f t="shared" si="50"/>
        <v>0</v>
      </c>
      <c r="DE13" s="7">
        <f t="shared" si="51"/>
        <v>0</v>
      </c>
      <c r="DF13" s="13" t="e">
        <f t="shared" si="38"/>
        <v>#DIV/0!</v>
      </c>
      <c r="DG13" s="7"/>
      <c r="DH13" s="7"/>
      <c r="DI13" s="13" t="e">
        <f t="shared" si="39"/>
        <v>#DIV/0!</v>
      </c>
      <c r="DJ13" s="7"/>
      <c r="DK13" s="7"/>
      <c r="DL13" s="13" t="e">
        <f t="shared" si="40"/>
        <v>#DIV/0!</v>
      </c>
      <c r="DM13" s="7"/>
      <c r="DN13" s="7"/>
      <c r="DO13" s="13" t="e">
        <f t="shared" si="41"/>
        <v>#DIV/0!</v>
      </c>
      <c r="DP13" s="15"/>
      <c r="DQ13" s="15"/>
      <c r="DR13" s="13" t="e">
        <f t="shared" si="42"/>
        <v>#DIV/0!</v>
      </c>
      <c r="DS13" s="7"/>
      <c r="DT13" s="7"/>
      <c r="DU13" s="13" t="e">
        <f t="shared" si="43"/>
        <v>#DIV/0!</v>
      </c>
      <c r="DV13" s="7"/>
      <c r="DW13" s="7"/>
      <c r="DX13" s="13" t="e">
        <f t="shared" si="44"/>
        <v>#DIV/0!</v>
      </c>
      <c r="DY13" s="13"/>
      <c r="DZ13" s="13"/>
      <c r="EA13" s="13" t="e">
        <f t="shared" si="45"/>
        <v>#DIV/0!</v>
      </c>
      <c r="EB13" s="7">
        <f t="shared" si="46"/>
        <v>442800</v>
      </c>
      <c r="EC13" s="7">
        <f t="shared" si="47"/>
        <v>442722.95</v>
      </c>
      <c r="ED13" s="13">
        <f t="shared" si="2"/>
        <v>99.982599367660342</v>
      </c>
      <c r="EE13" s="62">
        <f t="shared" si="52"/>
        <v>1</v>
      </c>
      <c r="EF13" s="62">
        <f t="shared" si="53"/>
        <v>1</v>
      </c>
      <c r="EG13" s="62">
        <f t="shared" si="54"/>
        <v>1</v>
      </c>
      <c r="EH13" s="62">
        <f t="shared" si="55"/>
        <v>1</v>
      </c>
      <c r="EI13" s="62">
        <f t="shared" si="56"/>
        <v>1</v>
      </c>
      <c r="EJ13" s="62">
        <f t="shared" si="57"/>
        <v>1</v>
      </c>
      <c r="EK13" s="62">
        <f t="shared" si="58"/>
        <v>1</v>
      </c>
      <c r="EL13" s="62">
        <f t="shared" si="59"/>
        <v>1</v>
      </c>
      <c r="EM13" s="62">
        <f t="shared" si="60"/>
        <v>1</v>
      </c>
      <c r="EN13" s="62">
        <f t="shared" si="61"/>
        <v>1</v>
      </c>
      <c r="EO13" s="62">
        <f t="shared" si="62"/>
        <v>1</v>
      </c>
      <c r="EP13" s="62">
        <f t="shared" si="63"/>
        <v>1</v>
      </c>
      <c r="EQ13" s="62">
        <f t="shared" si="64"/>
        <v>12</v>
      </c>
    </row>
    <row r="14" spans="1:147" x14ac:dyDescent="0.25">
      <c r="A14" s="6" t="s">
        <v>46</v>
      </c>
      <c r="B14" s="16">
        <v>870</v>
      </c>
      <c r="C14" s="17" t="s">
        <v>47</v>
      </c>
      <c r="D14" s="18"/>
      <c r="E14" s="18"/>
      <c r="F14" s="9">
        <f t="shared" si="3"/>
        <v>0</v>
      </c>
      <c r="G14" s="9">
        <f t="shared" si="4"/>
        <v>0</v>
      </c>
      <c r="H14" s="13" t="e">
        <f t="shared" si="5"/>
        <v>#DIV/0!</v>
      </c>
      <c r="I14" s="7">
        <f t="shared" si="48"/>
        <v>0</v>
      </c>
      <c r="J14" s="7">
        <f t="shared" si="49"/>
        <v>0</v>
      </c>
      <c r="K14" s="13" t="e">
        <f t="shared" si="6"/>
        <v>#DIV/0!</v>
      </c>
      <c r="L14" s="7"/>
      <c r="M14" s="7"/>
      <c r="N14" s="13" t="e">
        <f t="shared" si="7"/>
        <v>#DIV/0!</v>
      </c>
      <c r="O14" s="6"/>
      <c r="P14" s="6"/>
      <c r="Q14" s="13" t="e">
        <f t="shared" si="8"/>
        <v>#DIV/0!</v>
      </c>
      <c r="R14" s="7"/>
      <c r="S14" s="7"/>
      <c r="T14" s="13" t="e">
        <f t="shared" si="9"/>
        <v>#DIV/0!</v>
      </c>
      <c r="U14" s="13"/>
      <c r="V14" s="13"/>
      <c r="W14" s="13"/>
      <c r="X14" s="7">
        <f t="shared" si="67"/>
        <v>0</v>
      </c>
      <c r="Y14" s="7">
        <f t="shared" si="68"/>
        <v>0</v>
      </c>
      <c r="Z14" s="13" t="e">
        <f t="shared" si="12"/>
        <v>#DIV/0!</v>
      </c>
      <c r="AA14" s="7"/>
      <c r="AB14" s="7"/>
      <c r="AC14" s="13" t="e">
        <f t="shared" si="13"/>
        <v>#DIV/0!</v>
      </c>
      <c r="AD14" s="7"/>
      <c r="AE14" s="7"/>
      <c r="AF14" s="13" t="e">
        <f t="shared" si="14"/>
        <v>#DIV/0!</v>
      </c>
      <c r="AG14" s="7"/>
      <c r="AH14" s="7"/>
      <c r="AI14" s="13" t="e">
        <f t="shared" si="15"/>
        <v>#DIV/0!</v>
      </c>
      <c r="AJ14" s="7"/>
      <c r="AK14" s="7"/>
      <c r="AL14" s="13" t="e">
        <f t="shared" si="16"/>
        <v>#DIV/0!</v>
      </c>
      <c r="AM14" s="7"/>
      <c r="AN14" s="7"/>
      <c r="AO14" s="13" t="e">
        <f t="shared" si="17"/>
        <v>#DIV/0!</v>
      </c>
      <c r="AP14" s="7"/>
      <c r="AQ14" s="7"/>
      <c r="AR14" s="13" t="e">
        <f t="shared" si="18"/>
        <v>#DIV/0!</v>
      </c>
      <c r="AS14" s="7"/>
      <c r="AT14" s="7"/>
      <c r="AU14" s="13" t="e">
        <f t="shared" si="19"/>
        <v>#DIV/0!</v>
      </c>
      <c r="AV14" s="13"/>
      <c r="AW14" s="13"/>
      <c r="AX14" s="13"/>
      <c r="AY14" s="7"/>
      <c r="AZ14" s="7"/>
      <c r="BA14" s="13" t="e">
        <f t="shared" si="20"/>
        <v>#DIV/0!</v>
      </c>
      <c r="BB14" s="13"/>
      <c r="BC14" s="13"/>
      <c r="BD14" s="13" t="e">
        <f t="shared" si="21"/>
        <v>#DIV/0!</v>
      </c>
      <c r="BE14" s="13">
        <f t="shared" si="69"/>
        <v>0</v>
      </c>
      <c r="BF14" s="13">
        <f t="shared" si="70"/>
        <v>0</v>
      </c>
      <c r="BG14" s="13" t="e">
        <f t="shared" si="24"/>
        <v>#DIV/0!</v>
      </c>
      <c r="BH14" s="7"/>
      <c r="BI14" s="7"/>
      <c r="BJ14" s="13" t="e">
        <f t="shared" si="25"/>
        <v>#DIV/0!</v>
      </c>
      <c r="BK14" s="13"/>
      <c r="BL14" s="13"/>
      <c r="BM14" s="13"/>
      <c r="BN14" s="14"/>
      <c r="BO14" s="14"/>
      <c r="BP14" s="13" t="e">
        <f t="shared" si="26"/>
        <v>#DIV/0!</v>
      </c>
      <c r="BQ14" s="7">
        <f t="shared" si="71"/>
        <v>0</v>
      </c>
      <c r="BR14" s="7">
        <f t="shared" si="72"/>
        <v>0</v>
      </c>
      <c r="BS14" s="13" t="e">
        <f t="shared" si="29"/>
        <v>#DIV/0!</v>
      </c>
      <c r="BT14" s="7"/>
      <c r="BU14" s="7"/>
      <c r="BV14" s="13" t="e">
        <f t="shared" si="30"/>
        <v>#DIV/0!</v>
      </c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13" t="e">
        <f t="shared" si="31"/>
        <v>#DIV/0!</v>
      </c>
      <c r="CL14" s="7">
        <f t="shared" si="73"/>
        <v>0</v>
      </c>
      <c r="CM14" s="7">
        <f t="shared" si="66"/>
        <v>0</v>
      </c>
      <c r="CN14" s="13" t="e">
        <f t="shared" si="32"/>
        <v>#DIV/0!</v>
      </c>
      <c r="CO14" s="7"/>
      <c r="CP14" s="7"/>
      <c r="CQ14" s="13" t="e">
        <f t="shared" si="33"/>
        <v>#DIV/0!</v>
      </c>
      <c r="CR14" s="7"/>
      <c r="CS14" s="7"/>
      <c r="CT14" s="13" t="e">
        <f t="shared" si="34"/>
        <v>#DIV/0!</v>
      </c>
      <c r="CU14" s="7"/>
      <c r="CV14" s="7"/>
      <c r="CW14" s="13" t="e">
        <f t="shared" si="35"/>
        <v>#DIV/0!</v>
      </c>
      <c r="CX14" s="7"/>
      <c r="CY14" s="7"/>
      <c r="CZ14" s="13" t="e">
        <f t="shared" si="36"/>
        <v>#DIV/0!</v>
      </c>
      <c r="DA14" s="7"/>
      <c r="DB14" s="7"/>
      <c r="DC14" s="13" t="e">
        <f t="shared" si="37"/>
        <v>#DIV/0!</v>
      </c>
      <c r="DD14" s="7">
        <f t="shared" si="50"/>
        <v>0</v>
      </c>
      <c r="DE14" s="7">
        <f t="shared" si="51"/>
        <v>0</v>
      </c>
      <c r="DF14" s="13" t="e">
        <f t="shared" si="38"/>
        <v>#DIV/0!</v>
      </c>
      <c r="DG14" s="7"/>
      <c r="DH14" s="7"/>
      <c r="DI14" s="13" t="e">
        <f t="shared" si="39"/>
        <v>#DIV/0!</v>
      </c>
      <c r="DJ14" s="7"/>
      <c r="DK14" s="7"/>
      <c r="DL14" s="13" t="e">
        <f t="shared" si="40"/>
        <v>#DIV/0!</v>
      </c>
      <c r="DM14" s="7"/>
      <c r="DN14" s="7"/>
      <c r="DO14" s="13" t="e">
        <f t="shared" si="41"/>
        <v>#DIV/0!</v>
      </c>
      <c r="DP14" s="15"/>
      <c r="DQ14" s="15"/>
      <c r="DR14" s="13" t="e">
        <f t="shared" si="42"/>
        <v>#DIV/0!</v>
      </c>
      <c r="DS14" s="7"/>
      <c r="DT14" s="7"/>
      <c r="DU14" s="13" t="e">
        <f t="shared" si="43"/>
        <v>#DIV/0!</v>
      </c>
      <c r="DV14" s="7"/>
      <c r="DW14" s="7"/>
      <c r="DX14" s="13" t="e">
        <f t="shared" si="44"/>
        <v>#DIV/0!</v>
      </c>
      <c r="DY14" s="13"/>
      <c r="DZ14" s="13"/>
      <c r="EA14" s="13" t="e">
        <f t="shared" si="45"/>
        <v>#DIV/0!</v>
      </c>
      <c r="EB14" s="7">
        <f t="shared" si="46"/>
        <v>0</v>
      </c>
      <c r="EC14" s="7">
        <f t="shared" si="47"/>
        <v>0</v>
      </c>
      <c r="ED14" s="13" t="e">
        <f t="shared" si="2"/>
        <v>#DIV/0!</v>
      </c>
      <c r="EE14" s="62">
        <f t="shared" si="52"/>
        <v>1</v>
      </c>
      <c r="EF14" s="62">
        <f t="shared" si="53"/>
        <v>1</v>
      </c>
      <c r="EG14" s="62">
        <f t="shared" si="54"/>
        <v>1</v>
      </c>
      <c r="EH14" s="62">
        <f t="shared" si="55"/>
        <v>1</v>
      </c>
      <c r="EI14" s="62">
        <f t="shared" si="56"/>
        <v>1</v>
      </c>
      <c r="EJ14" s="62">
        <f t="shared" si="57"/>
        <v>1</v>
      </c>
      <c r="EK14" s="62">
        <f t="shared" si="58"/>
        <v>1</v>
      </c>
      <c r="EL14" s="62">
        <f t="shared" si="59"/>
        <v>1</v>
      </c>
      <c r="EM14" s="62">
        <f t="shared" si="60"/>
        <v>1</v>
      </c>
      <c r="EN14" s="62">
        <f t="shared" si="61"/>
        <v>1</v>
      </c>
      <c r="EO14" s="62">
        <f t="shared" si="62"/>
        <v>1</v>
      </c>
      <c r="EP14" s="62">
        <f t="shared" si="63"/>
        <v>1</v>
      </c>
      <c r="EQ14" s="62">
        <f t="shared" si="64"/>
        <v>12</v>
      </c>
    </row>
    <row r="15" spans="1:147" x14ac:dyDescent="0.25">
      <c r="A15" s="6" t="s">
        <v>48</v>
      </c>
      <c r="B15" s="16">
        <v>244</v>
      </c>
      <c r="C15" s="17" t="s">
        <v>49</v>
      </c>
      <c r="D15" s="18"/>
      <c r="E15" s="18"/>
      <c r="F15" s="9">
        <f t="shared" si="3"/>
        <v>77050</v>
      </c>
      <c r="G15" s="9">
        <f t="shared" si="4"/>
        <v>76976.94</v>
      </c>
      <c r="H15" s="13">
        <f t="shared" si="5"/>
        <v>99.905178455548352</v>
      </c>
      <c r="I15" s="7">
        <f t="shared" si="48"/>
        <v>0</v>
      </c>
      <c r="J15" s="7">
        <f t="shared" si="49"/>
        <v>0</v>
      </c>
      <c r="K15" s="13" t="e">
        <f t="shared" si="6"/>
        <v>#DIV/0!</v>
      </c>
      <c r="L15" s="7"/>
      <c r="M15" s="7"/>
      <c r="N15" s="13" t="e">
        <f t="shared" si="7"/>
        <v>#DIV/0!</v>
      </c>
      <c r="O15" s="6"/>
      <c r="P15" s="6"/>
      <c r="Q15" s="13" t="e">
        <f t="shared" si="8"/>
        <v>#DIV/0!</v>
      </c>
      <c r="R15" s="7"/>
      <c r="S15" s="7"/>
      <c r="T15" s="13" t="e">
        <f t="shared" si="9"/>
        <v>#DIV/0!</v>
      </c>
      <c r="U15" s="13"/>
      <c r="V15" s="13"/>
      <c r="W15" s="13"/>
      <c r="X15" s="7">
        <f t="shared" si="67"/>
        <v>77050</v>
      </c>
      <c r="Y15" s="7">
        <f t="shared" si="68"/>
        <v>76976.94</v>
      </c>
      <c r="Z15" s="13">
        <f t="shared" si="12"/>
        <v>99.905178455548352</v>
      </c>
      <c r="AA15" s="7"/>
      <c r="AB15" s="7"/>
      <c r="AC15" s="13" t="e">
        <f t="shared" si="13"/>
        <v>#DIV/0!</v>
      </c>
      <c r="AD15" s="7"/>
      <c r="AE15" s="7"/>
      <c r="AF15" s="13" t="e">
        <f t="shared" si="14"/>
        <v>#DIV/0!</v>
      </c>
      <c r="AG15" s="7"/>
      <c r="AH15" s="7"/>
      <c r="AI15" s="13" t="e">
        <f t="shared" si="15"/>
        <v>#DIV/0!</v>
      </c>
      <c r="AJ15" s="7"/>
      <c r="AK15" s="7"/>
      <c r="AL15" s="13" t="e">
        <f t="shared" si="16"/>
        <v>#DIV/0!</v>
      </c>
      <c r="AM15" s="7"/>
      <c r="AN15" s="7"/>
      <c r="AO15" s="13" t="e">
        <f t="shared" si="17"/>
        <v>#DIV/0!</v>
      </c>
      <c r="AP15" s="7"/>
      <c r="AQ15" s="7"/>
      <c r="AR15" s="13" t="e">
        <f t="shared" si="18"/>
        <v>#DIV/0!</v>
      </c>
      <c r="AS15" s="7">
        <v>77050</v>
      </c>
      <c r="AT15" s="7">
        <v>76976.94</v>
      </c>
      <c r="AU15" s="13">
        <f t="shared" si="19"/>
        <v>99.905178455548352</v>
      </c>
      <c r="AV15" s="13"/>
      <c r="AW15" s="13"/>
      <c r="AX15" s="13"/>
      <c r="AY15" s="7"/>
      <c r="AZ15" s="7"/>
      <c r="BA15" s="13" t="e">
        <f t="shared" si="20"/>
        <v>#DIV/0!</v>
      </c>
      <c r="BB15" s="13"/>
      <c r="BC15" s="13"/>
      <c r="BD15" s="13" t="e">
        <f t="shared" si="21"/>
        <v>#DIV/0!</v>
      </c>
      <c r="BE15" s="13">
        <f t="shared" si="69"/>
        <v>0</v>
      </c>
      <c r="BF15" s="13">
        <f t="shared" si="70"/>
        <v>0</v>
      </c>
      <c r="BG15" s="13" t="e">
        <f t="shared" si="24"/>
        <v>#DIV/0!</v>
      </c>
      <c r="BH15" s="7"/>
      <c r="BI15" s="7"/>
      <c r="BJ15" s="13" t="e">
        <f t="shared" si="25"/>
        <v>#DIV/0!</v>
      </c>
      <c r="BK15" s="13"/>
      <c r="BL15" s="13"/>
      <c r="BM15" s="13"/>
      <c r="BN15" s="14"/>
      <c r="BO15" s="14"/>
      <c r="BP15" s="13" t="e">
        <f t="shared" si="26"/>
        <v>#DIV/0!</v>
      </c>
      <c r="BQ15" s="7">
        <f t="shared" si="71"/>
        <v>0</v>
      </c>
      <c r="BR15" s="7">
        <f t="shared" si="72"/>
        <v>0</v>
      </c>
      <c r="BS15" s="13" t="e">
        <f t="shared" si="29"/>
        <v>#DIV/0!</v>
      </c>
      <c r="BT15" s="7"/>
      <c r="BU15" s="7"/>
      <c r="BV15" s="13" t="e">
        <f t="shared" si="30"/>
        <v>#DIV/0!</v>
      </c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13" t="e">
        <f t="shared" si="31"/>
        <v>#DIV/0!</v>
      </c>
      <c r="CL15" s="7">
        <f t="shared" si="73"/>
        <v>0</v>
      </c>
      <c r="CM15" s="7">
        <f t="shared" si="66"/>
        <v>0</v>
      </c>
      <c r="CN15" s="13" t="e">
        <f t="shared" si="32"/>
        <v>#DIV/0!</v>
      </c>
      <c r="CO15" s="7"/>
      <c r="CP15" s="7"/>
      <c r="CQ15" s="13" t="e">
        <f t="shared" si="33"/>
        <v>#DIV/0!</v>
      </c>
      <c r="CR15" s="7"/>
      <c r="CS15" s="7"/>
      <c r="CT15" s="13" t="e">
        <f t="shared" si="34"/>
        <v>#DIV/0!</v>
      </c>
      <c r="CU15" s="7"/>
      <c r="CV15" s="7"/>
      <c r="CW15" s="13" t="e">
        <f t="shared" si="35"/>
        <v>#DIV/0!</v>
      </c>
      <c r="CX15" s="7"/>
      <c r="CY15" s="7"/>
      <c r="CZ15" s="13" t="e">
        <f t="shared" si="36"/>
        <v>#DIV/0!</v>
      </c>
      <c r="DA15" s="7"/>
      <c r="DB15" s="7"/>
      <c r="DC15" s="13" t="e">
        <f t="shared" si="37"/>
        <v>#DIV/0!</v>
      </c>
      <c r="DD15" s="7">
        <f t="shared" si="50"/>
        <v>8100</v>
      </c>
      <c r="DE15" s="7">
        <f t="shared" si="51"/>
        <v>8071</v>
      </c>
      <c r="DF15" s="13">
        <f t="shared" si="38"/>
        <v>99.641975308641975</v>
      </c>
      <c r="DG15" s="7"/>
      <c r="DH15" s="7"/>
      <c r="DI15" s="13" t="e">
        <f t="shared" si="39"/>
        <v>#DIV/0!</v>
      </c>
      <c r="DJ15" s="7"/>
      <c r="DK15" s="7"/>
      <c r="DL15" s="13" t="e">
        <f t="shared" si="40"/>
        <v>#DIV/0!</v>
      </c>
      <c r="DM15" s="7"/>
      <c r="DN15" s="7"/>
      <c r="DO15" s="13" t="e">
        <f t="shared" si="41"/>
        <v>#DIV/0!</v>
      </c>
      <c r="DP15" s="15"/>
      <c r="DQ15" s="15"/>
      <c r="DR15" s="13" t="e">
        <f t="shared" si="42"/>
        <v>#DIV/0!</v>
      </c>
      <c r="DS15" s="7"/>
      <c r="DT15" s="7"/>
      <c r="DU15" s="13" t="e">
        <f t="shared" si="43"/>
        <v>#DIV/0!</v>
      </c>
      <c r="DV15" s="7">
        <v>5700</v>
      </c>
      <c r="DW15" s="7">
        <v>5697</v>
      </c>
      <c r="DX15" s="13">
        <f t="shared" si="44"/>
        <v>99.94736842105263</v>
      </c>
      <c r="DY15" s="13">
        <v>2400</v>
      </c>
      <c r="DZ15" s="13">
        <v>2374</v>
      </c>
      <c r="EA15" s="13">
        <f t="shared" si="45"/>
        <v>98.916666666666657</v>
      </c>
      <c r="EB15" s="7">
        <f t="shared" si="46"/>
        <v>85150</v>
      </c>
      <c r="EC15" s="7">
        <f t="shared" si="47"/>
        <v>85047.94</v>
      </c>
      <c r="ED15" s="13">
        <f t="shared" si="2"/>
        <v>99.880140927774519</v>
      </c>
      <c r="EE15" s="62">
        <f t="shared" si="52"/>
        <v>1</v>
      </c>
      <c r="EF15" s="62">
        <f t="shared" si="53"/>
        <v>1</v>
      </c>
      <c r="EG15" s="62">
        <f t="shared" si="54"/>
        <v>1</v>
      </c>
      <c r="EH15" s="62">
        <f t="shared" si="55"/>
        <v>1</v>
      </c>
      <c r="EI15" s="62">
        <f t="shared" si="56"/>
        <v>1</v>
      </c>
      <c r="EJ15" s="62">
        <f t="shared" si="57"/>
        <v>1</v>
      </c>
      <c r="EK15" s="62">
        <f t="shared" si="58"/>
        <v>1</v>
      </c>
      <c r="EL15" s="62">
        <f t="shared" si="59"/>
        <v>1</v>
      </c>
      <c r="EM15" s="62">
        <f t="shared" si="60"/>
        <v>1</v>
      </c>
      <c r="EN15" s="62">
        <f t="shared" si="61"/>
        <v>1</v>
      </c>
      <c r="EO15" s="62">
        <f t="shared" si="62"/>
        <v>1</v>
      </c>
      <c r="EP15" s="62">
        <f t="shared" si="63"/>
        <v>1</v>
      </c>
      <c r="EQ15" s="62">
        <f t="shared" si="64"/>
        <v>12</v>
      </c>
    </row>
    <row r="16" spans="1:147" x14ac:dyDescent="0.25">
      <c r="A16" s="6" t="s">
        <v>48</v>
      </c>
      <c r="B16" s="16">
        <v>350</v>
      </c>
      <c r="C16" s="17"/>
      <c r="D16" s="18"/>
      <c r="E16" s="18"/>
      <c r="F16" s="9">
        <f t="shared" si="3"/>
        <v>11550</v>
      </c>
      <c r="G16" s="9">
        <f t="shared" si="4"/>
        <v>11526</v>
      </c>
      <c r="H16" s="13">
        <f t="shared" si="5"/>
        <v>99.79220779220779</v>
      </c>
      <c r="I16" s="7">
        <f t="shared" si="48"/>
        <v>0</v>
      </c>
      <c r="J16" s="7">
        <f t="shared" si="49"/>
        <v>0</v>
      </c>
      <c r="K16" s="13" t="e">
        <f t="shared" si="6"/>
        <v>#DIV/0!</v>
      </c>
      <c r="L16" s="7"/>
      <c r="M16" s="7"/>
      <c r="N16" s="13"/>
      <c r="O16" s="6"/>
      <c r="P16" s="6"/>
      <c r="Q16" s="13"/>
      <c r="R16" s="7"/>
      <c r="S16" s="7"/>
      <c r="T16" s="13"/>
      <c r="U16" s="13"/>
      <c r="V16" s="13"/>
      <c r="W16" s="13"/>
      <c r="X16" s="7">
        <f t="shared" si="67"/>
        <v>0</v>
      </c>
      <c r="Y16" s="7">
        <f t="shared" si="68"/>
        <v>0</v>
      </c>
      <c r="Z16" s="13" t="e">
        <f t="shared" si="12"/>
        <v>#DIV/0!</v>
      </c>
      <c r="AA16" s="7"/>
      <c r="AB16" s="7"/>
      <c r="AC16" s="13"/>
      <c r="AD16" s="7"/>
      <c r="AE16" s="7"/>
      <c r="AF16" s="13"/>
      <c r="AG16" s="7"/>
      <c r="AH16" s="7"/>
      <c r="AI16" s="13"/>
      <c r="AJ16" s="7"/>
      <c r="AK16" s="7"/>
      <c r="AL16" s="13"/>
      <c r="AM16" s="7"/>
      <c r="AN16" s="7"/>
      <c r="AO16" s="13"/>
      <c r="AP16" s="7"/>
      <c r="AQ16" s="7"/>
      <c r="AR16" s="13"/>
      <c r="AS16" s="7"/>
      <c r="AT16" s="7"/>
      <c r="AU16" s="13"/>
      <c r="AV16" s="13"/>
      <c r="AW16" s="13"/>
      <c r="AX16" s="13"/>
      <c r="AY16" s="7"/>
      <c r="AZ16" s="7"/>
      <c r="BA16" s="13"/>
      <c r="BB16" s="13"/>
      <c r="BC16" s="13"/>
      <c r="BD16" s="13"/>
      <c r="BE16" s="13"/>
      <c r="BF16" s="13"/>
      <c r="BG16" s="13"/>
      <c r="BH16" s="7"/>
      <c r="BI16" s="7"/>
      <c r="BJ16" s="13"/>
      <c r="BK16" s="13"/>
      <c r="BL16" s="13"/>
      <c r="BM16" s="13"/>
      <c r="BN16" s="14"/>
      <c r="BO16" s="14"/>
      <c r="BP16" s="13"/>
      <c r="BQ16" s="7"/>
      <c r="BR16" s="7"/>
      <c r="BS16" s="13"/>
      <c r="BT16" s="7"/>
      <c r="BU16" s="7"/>
      <c r="BV16" s="13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13"/>
      <c r="CL16" s="7">
        <f t="shared" ref="CL16" si="74">CO16+CR16+CU16+CX16+DA16</f>
        <v>11550</v>
      </c>
      <c r="CM16" s="7">
        <f t="shared" ref="CM16" si="75">CP16+CS16+CV16+CY16+DB16</f>
        <v>11526</v>
      </c>
      <c r="CN16" s="13">
        <f t="shared" ref="CN16" si="76">CM16/CL16*100</f>
        <v>99.79220779220779</v>
      </c>
      <c r="CO16" s="7"/>
      <c r="CP16" s="7"/>
      <c r="CQ16" s="13"/>
      <c r="CR16" s="7"/>
      <c r="CS16" s="7"/>
      <c r="CT16" s="13"/>
      <c r="CU16" s="7"/>
      <c r="CV16" s="7"/>
      <c r="CW16" s="13"/>
      <c r="CX16" s="7"/>
      <c r="CY16" s="7"/>
      <c r="CZ16" s="13"/>
      <c r="DA16" s="13">
        <v>11550</v>
      </c>
      <c r="DB16" s="13">
        <v>11526</v>
      </c>
      <c r="DC16" s="13"/>
      <c r="DD16" s="7">
        <f t="shared" si="50"/>
        <v>0</v>
      </c>
      <c r="DE16" s="7">
        <f t="shared" si="51"/>
        <v>0</v>
      </c>
      <c r="DF16" s="13" t="e">
        <f t="shared" si="38"/>
        <v>#DIV/0!</v>
      </c>
      <c r="DG16" s="7"/>
      <c r="DH16" s="7"/>
      <c r="DI16" s="13"/>
      <c r="DJ16" s="7"/>
      <c r="DK16" s="7"/>
      <c r="DL16" s="13"/>
      <c r="DM16" s="7"/>
      <c r="DN16" s="7"/>
      <c r="DO16" s="13"/>
      <c r="DP16" s="15"/>
      <c r="DQ16" s="15"/>
      <c r="DR16" s="13"/>
      <c r="DS16" s="7"/>
      <c r="DT16" s="7"/>
      <c r="DU16" s="13"/>
      <c r="DV16" s="7"/>
      <c r="DW16" s="7"/>
      <c r="DX16" s="13"/>
      <c r="DY16" s="13"/>
      <c r="DZ16" s="13"/>
      <c r="EA16" s="13" t="e">
        <f t="shared" si="45"/>
        <v>#DIV/0!</v>
      </c>
      <c r="EB16" s="7">
        <f t="shared" si="46"/>
        <v>11550</v>
      </c>
      <c r="EC16" s="7">
        <f t="shared" si="47"/>
        <v>11526</v>
      </c>
      <c r="ED16" s="13">
        <f t="shared" si="2"/>
        <v>99.79220779220779</v>
      </c>
      <c r="EE16" s="62">
        <f t="shared" si="52"/>
        <v>1</v>
      </c>
      <c r="EF16" s="62">
        <f t="shared" si="53"/>
        <v>1</v>
      </c>
      <c r="EG16" s="62">
        <f t="shared" si="54"/>
        <v>1</v>
      </c>
      <c r="EH16" s="62">
        <f t="shared" si="55"/>
        <v>1</v>
      </c>
      <c r="EI16" s="62">
        <f t="shared" si="56"/>
        <v>1</v>
      </c>
      <c r="EJ16" s="62">
        <f t="shared" si="57"/>
        <v>1</v>
      </c>
      <c r="EK16" s="62">
        <f t="shared" si="58"/>
        <v>1</v>
      </c>
      <c r="EL16" s="62">
        <f t="shared" si="59"/>
        <v>1</v>
      </c>
      <c r="EM16" s="62">
        <f t="shared" si="60"/>
        <v>1</v>
      </c>
      <c r="EN16" s="62">
        <f t="shared" si="61"/>
        <v>1</v>
      </c>
      <c r="EO16" s="62">
        <f t="shared" si="62"/>
        <v>1</v>
      </c>
      <c r="EP16" s="62">
        <f t="shared" si="63"/>
        <v>1</v>
      </c>
      <c r="EQ16" s="62">
        <f t="shared" si="64"/>
        <v>12</v>
      </c>
    </row>
    <row r="17" spans="1:147" x14ac:dyDescent="0.25">
      <c r="A17" s="14" t="s">
        <v>50</v>
      </c>
      <c r="B17" s="14"/>
      <c r="C17" s="24" t="s">
        <v>51</v>
      </c>
      <c r="D17" s="25"/>
      <c r="E17" s="25"/>
      <c r="F17" s="11">
        <f>SUM(F18:F19)</f>
        <v>335300</v>
      </c>
      <c r="G17" s="11">
        <f>SUM(G18:G19)</f>
        <v>335300</v>
      </c>
      <c r="H17" s="13">
        <f t="shared" si="5"/>
        <v>100</v>
      </c>
      <c r="I17" s="7">
        <f t="shared" si="48"/>
        <v>302300</v>
      </c>
      <c r="J17" s="7">
        <f t="shared" si="49"/>
        <v>302300</v>
      </c>
      <c r="K17" s="13">
        <f t="shared" si="6"/>
        <v>100</v>
      </c>
      <c r="L17" s="11">
        <f>SUM(L18:L19)</f>
        <v>232181.26</v>
      </c>
      <c r="M17" s="11">
        <f>SUM(M18:M19)</f>
        <v>232181.26</v>
      </c>
      <c r="N17" s="13">
        <f t="shared" ref="N17:N41" si="77">M17/L17*100</f>
        <v>100</v>
      </c>
      <c r="O17" s="11">
        <f>SUM(O18:O19)</f>
        <v>0</v>
      </c>
      <c r="P17" s="11">
        <f>SUM(P18:P19)</f>
        <v>0</v>
      </c>
      <c r="Q17" s="13" t="e">
        <f t="shared" ref="Q17:Q41" si="78">P17/O17*100</f>
        <v>#DIV/0!</v>
      </c>
      <c r="R17" s="11">
        <f>SUM(R18:R19)</f>
        <v>70118.740000000005</v>
      </c>
      <c r="S17" s="11">
        <f>SUM(S18:S19)</f>
        <v>70118.740000000005</v>
      </c>
      <c r="T17" s="13">
        <f t="shared" ref="T17" si="79">S17/R17*100</f>
        <v>100</v>
      </c>
      <c r="U17" s="13"/>
      <c r="V17" s="13"/>
      <c r="W17" s="13"/>
      <c r="X17" s="11">
        <f>SUM(X18:X19)</f>
        <v>33000</v>
      </c>
      <c r="Y17" s="11">
        <f>SUM(Y18:Y19)</f>
        <v>33000</v>
      </c>
      <c r="Z17" s="13">
        <f t="shared" si="12"/>
        <v>100</v>
      </c>
      <c r="AA17" s="11">
        <f>SUM(AA18:AA19)</f>
        <v>29400</v>
      </c>
      <c r="AB17" s="11">
        <f>SUM(AB18:AB19)</f>
        <v>29400</v>
      </c>
      <c r="AC17" s="13">
        <f t="shared" ref="AC17:AC37" si="80">AB17/AA17*100</f>
        <v>100</v>
      </c>
      <c r="AD17" s="11">
        <f>SUM(AD18:AD19)</f>
        <v>3600</v>
      </c>
      <c r="AE17" s="11">
        <f>SUM(AE18:AE19)</f>
        <v>3600</v>
      </c>
      <c r="AF17" s="13">
        <f t="shared" ref="AF17:AF37" si="81">AE17/AD17*100</f>
        <v>100</v>
      </c>
      <c r="AG17" s="11">
        <f>SUM(AG18:AG19)</f>
        <v>0</v>
      </c>
      <c r="AH17" s="11">
        <f>SUM(AH18:AH19)</f>
        <v>0</v>
      </c>
      <c r="AI17" s="13" t="e">
        <f t="shared" ref="AI17:AI37" si="82">AH17/AG17*100</f>
        <v>#DIV/0!</v>
      </c>
      <c r="AJ17" s="11">
        <f>SUM(AJ18:AJ19)</f>
        <v>0</v>
      </c>
      <c r="AK17" s="11">
        <f>SUM(AK18:AK19)</f>
        <v>0</v>
      </c>
      <c r="AL17" s="13" t="e">
        <f t="shared" ref="AL17:AL37" si="83">AK17/AJ17*100</f>
        <v>#DIV/0!</v>
      </c>
      <c r="AM17" s="11">
        <f>SUM(AM18:AM19)</f>
        <v>0</v>
      </c>
      <c r="AN17" s="11">
        <f>SUM(AN18:AN19)</f>
        <v>0</v>
      </c>
      <c r="AO17" s="13" t="e">
        <f t="shared" ref="AO17:AO37" si="84">AN17/AM17*100</f>
        <v>#DIV/0!</v>
      </c>
      <c r="AP17" s="11">
        <f>SUM(AP18:AP19)</f>
        <v>0</v>
      </c>
      <c r="AQ17" s="11">
        <f>SUM(AQ18:AQ19)</f>
        <v>0</v>
      </c>
      <c r="AR17" s="13" t="e">
        <f t="shared" ref="AR17:AR37" si="85">AQ17/AP17*100</f>
        <v>#DIV/0!</v>
      </c>
      <c r="AS17" s="11">
        <f>SUM(AS18:AS19)</f>
        <v>0</v>
      </c>
      <c r="AT17" s="11">
        <f>SUM(AT18:AT19)</f>
        <v>0</v>
      </c>
      <c r="AU17" s="13" t="e">
        <f t="shared" ref="AU17:AU37" si="86">AT17/AS17*100</f>
        <v>#DIV/0!</v>
      </c>
      <c r="AV17" s="13"/>
      <c r="AW17" s="13"/>
      <c r="AX17" s="13"/>
      <c r="AY17" s="11">
        <f>SUM(AY18:AY19)</f>
        <v>0</v>
      </c>
      <c r="AZ17" s="11">
        <f>SUM(AZ18:AZ19)</f>
        <v>0</v>
      </c>
      <c r="BA17" s="13" t="e">
        <f t="shared" ref="BA17:BA37" si="87">AZ17/AY17*100</f>
        <v>#DIV/0!</v>
      </c>
      <c r="BB17" s="13"/>
      <c r="BC17" s="13"/>
      <c r="BD17" s="13" t="e">
        <f t="shared" ref="BD17:BD37" si="88">BC17/BB17*100</f>
        <v>#DIV/0!</v>
      </c>
      <c r="BE17" s="11">
        <f>SUM(BE18:BE19)</f>
        <v>0</v>
      </c>
      <c r="BF17" s="11">
        <f>SUM(BF18:BF19)</f>
        <v>0</v>
      </c>
      <c r="BG17" s="13" t="e">
        <f t="shared" ref="BG17:BG37" si="89">BF17/BE17*100</f>
        <v>#DIV/0!</v>
      </c>
      <c r="BH17" s="11">
        <f>SUM(BH18:BH19)</f>
        <v>0</v>
      </c>
      <c r="BI17" s="11">
        <f>SUM(BI18:BI19)</f>
        <v>0</v>
      </c>
      <c r="BJ17" s="13" t="e">
        <f t="shared" ref="BJ17:BJ37" si="90">BI17/BH17*100</f>
        <v>#DIV/0!</v>
      </c>
      <c r="BK17" s="13"/>
      <c r="BL17" s="13"/>
      <c r="BM17" s="13"/>
      <c r="BN17" s="11">
        <f>SUM(BN18:BN19)</f>
        <v>0</v>
      </c>
      <c r="BO17" s="11">
        <f>SUM(BO18:BO19)</f>
        <v>0</v>
      </c>
      <c r="BP17" s="13" t="e">
        <f t="shared" ref="BP17:BP37" si="91">BO17/BN17*100</f>
        <v>#DIV/0!</v>
      </c>
      <c r="BQ17" s="11">
        <f>SUM(BQ18:BQ19)</f>
        <v>0</v>
      </c>
      <c r="BR17" s="11">
        <f>SUM(BR18:BR19)</f>
        <v>0</v>
      </c>
      <c r="BS17" s="13" t="e">
        <f t="shared" ref="BS17:BS30" si="92">BR17/BQ17*100</f>
        <v>#DIV/0!</v>
      </c>
      <c r="BT17" s="11">
        <f>SUM(BT18:BT19)</f>
        <v>0</v>
      </c>
      <c r="BU17" s="11">
        <f>SUM(BU18:BU19)</f>
        <v>0</v>
      </c>
      <c r="BV17" s="13" t="e">
        <f t="shared" ref="BV17:BV37" si="93">BU17/BT17*100</f>
        <v>#DIV/0!</v>
      </c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1">
        <f>SUM(CI18:CI19)</f>
        <v>0</v>
      </c>
      <c r="CJ17" s="11">
        <f>SUM(CJ18:CJ19)</f>
        <v>0</v>
      </c>
      <c r="CK17" s="13" t="e">
        <f t="shared" ref="CK17:CK37" si="94">CJ17/CI17*100</f>
        <v>#DIV/0!</v>
      </c>
      <c r="CL17" s="11">
        <f>SUM(CL18:CL19)</f>
        <v>0</v>
      </c>
      <c r="CM17" s="11">
        <f>SUM(CM18:CM19)</f>
        <v>0</v>
      </c>
      <c r="CN17" s="13" t="e">
        <f t="shared" ref="CN17:CN37" si="95">CM17/CL17*100</f>
        <v>#DIV/0!</v>
      </c>
      <c r="CO17" s="7">
        <f t="shared" ref="CO17:CP17" si="96">SUM(CO18:CO19)</f>
        <v>0</v>
      </c>
      <c r="CP17" s="7">
        <f t="shared" si="96"/>
        <v>0</v>
      </c>
      <c r="CQ17" s="13" t="e">
        <f t="shared" ref="CQ17:CQ37" si="97">CP17/CO17*100</f>
        <v>#DIV/0!</v>
      </c>
      <c r="CR17" s="7">
        <f t="shared" ref="CR17:CS17" si="98">SUM(CR18:CR19)</f>
        <v>0</v>
      </c>
      <c r="CS17" s="7">
        <f t="shared" si="98"/>
        <v>0</v>
      </c>
      <c r="CT17" s="13" t="e">
        <f t="shared" ref="CT17:CT37" si="99">CS17/CR17*100</f>
        <v>#DIV/0!</v>
      </c>
      <c r="CU17" s="7">
        <f t="shared" ref="CU17:CV17" si="100">SUM(CU18:CU19)</f>
        <v>0</v>
      </c>
      <c r="CV17" s="7">
        <f t="shared" si="100"/>
        <v>0</v>
      </c>
      <c r="CW17" s="13" t="e">
        <f t="shared" ref="CW17:CW37" si="101">CV17/CU17*100</f>
        <v>#DIV/0!</v>
      </c>
      <c r="CX17" s="7">
        <f t="shared" ref="CX17:CY17" si="102">SUM(CX18:CX19)</f>
        <v>0</v>
      </c>
      <c r="CY17" s="7">
        <f t="shared" si="102"/>
        <v>0</v>
      </c>
      <c r="CZ17" s="13" t="e">
        <f t="shared" ref="CZ17:CZ37" si="103">CY17/CX17*100</f>
        <v>#DIV/0!</v>
      </c>
      <c r="DA17" s="7">
        <f t="shared" ref="DA17:DB17" si="104">SUM(DA18:DA19)</f>
        <v>0</v>
      </c>
      <c r="DB17" s="7">
        <f t="shared" si="104"/>
        <v>0</v>
      </c>
      <c r="DC17" s="13" t="e">
        <f t="shared" ref="DC17:DC38" si="105">DB17/DA17*100</f>
        <v>#DIV/0!</v>
      </c>
      <c r="DD17" s="11">
        <f>SUM(DD18:DD19)</f>
        <v>0</v>
      </c>
      <c r="DE17" s="11">
        <f>SUM(DE18:DE19)</f>
        <v>0</v>
      </c>
      <c r="DF17" s="13" t="e">
        <f t="shared" si="38"/>
        <v>#DIV/0!</v>
      </c>
      <c r="DG17" s="11">
        <f>SUM(DG18:DG19)</f>
        <v>0</v>
      </c>
      <c r="DH17" s="11">
        <f>SUM(DH18:DH19)</f>
        <v>0</v>
      </c>
      <c r="DI17" s="13" t="e">
        <f t="shared" ref="DI17:DI37" si="106">DH17/DG17*100</f>
        <v>#DIV/0!</v>
      </c>
      <c r="DJ17" s="11">
        <f>SUM(DJ18:DJ19)</f>
        <v>0</v>
      </c>
      <c r="DK17" s="11">
        <f>SUM(DK18:DK19)</f>
        <v>0</v>
      </c>
      <c r="DL17" s="13" t="e">
        <f t="shared" ref="DL17:DL37" si="107">DK17/DJ17*100</f>
        <v>#DIV/0!</v>
      </c>
      <c r="DM17" s="11">
        <f>SUM(DM18:DM19)</f>
        <v>0</v>
      </c>
      <c r="DN17" s="11">
        <f>SUM(DN18:DN19)</f>
        <v>0</v>
      </c>
      <c r="DO17" s="13" t="e">
        <f t="shared" ref="DO17:DO37" si="108">DN17/DM17*100</f>
        <v>#DIV/0!</v>
      </c>
      <c r="DP17" s="11">
        <f>SUM(DP18:DP19)</f>
        <v>0</v>
      </c>
      <c r="DQ17" s="11">
        <f>SUM(DQ18:DQ19)</f>
        <v>0</v>
      </c>
      <c r="DR17" s="13" t="e">
        <f t="shared" ref="DR17:DR37" si="109">DQ17/DP17*100</f>
        <v>#DIV/0!</v>
      </c>
      <c r="DS17" s="11">
        <f>SUM(DS18:DS19)</f>
        <v>0</v>
      </c>
      <c r="DT17" s="11">
        <f>SUM(DT18:DT19)</f>
        <v>0</v>
      </c>
      <c r="DU17" s="13" t="e">
        <f t="shared" ref="DU17:DU37" si="110">DT17/DS17*100</f>
        <v>#DIV/0!</v>
      </c>
      <c r="DV17" s="11">
        <f>SUM(DV18:DV19)</f>
        <v>0</v>
      </c>
      <c r="DW17" s="11">
        <f>SUM(DW18:DW19)</f>
        <v>0</v>
      </c>
      <c r="DX17" s="13" t="e">
        <f t="shared" ref="DX17:DX37" si="111">DW17/DV17*100</f>
        <v>#DIV/0!</v>
      </c>
      <c r="DY17" s="11">
        <f>SUM(DY18:DY19)</f>
        <v>0</v>
      </c>
      <c r="DZ17" s="11">
        <f>SUM(DZ18:DZ19)</f>
        <v>0</v>
      </c>
      <c r="EA17" s="13" t="e">
        <f t="shared" si="45"/>
        <v>#DIV/0!</v>
      </c>
      <c r="EB17" s="11">
        <f>SUM(EB18:EB19)</f>
        <v>335300</v>
      </c>
      <c r="EC17" s="11">
        <f>SUM(EC18:EC19)</f>
        <v>335300</v>
      </c>
      <c r="ED17" s="13">
        <f t="shared" si="2"/>
        <v>100</v>
      </c>
      <c r="EE17" s="62">
        <f t="shared" si="52"/>
        <v>1</v>
      </c>
      <c r="EF17" s="62">
        <f t="shared" si="53"/>
        <v>1</v>
      </c>
      <c r="EG17" s="62">
        <f t="shared" si="54"/>
        <v>1</v>
      </c>
      <c r="EH17" s="62">
        <f t="shared" si="55"/>
        <v>1</v>
      </c>
      <c r="EI17" s="62">
        <f t="shared" si="56"/>
        <v>1</v>
      </c>
      <c r="EJ17" s="62">
        <f t="shared" si="57"/>
        <v>1</v>
      </c>
      <c r="EK17" s="62">
        <f t="shared" si="58"/>
        <v>1</v>
      </c>
      <c r="EL17" s="62">
        <f t="shared" si="59"/>
        <v>1</v>
      </c>
      <c r="EM17" s="62">
        <f t="shared" si="60"/>
        <v>1</v>
      </c>
      <c r="EN17" s="62">
        <f t="shared" si="61"/>
        <v>1</v>
      </c>
      <c r="EO17" s="62">
        <f t="shared" si="62"/>
        <v>1</v>
      </c>
      <c r="EP17" s="62">
        <f t="shared" si="63"/>
        <v>1</v>
      </c>
      <c r="EQ17" s="62">
        <f t="shared" si="64"/>
        <v>12</v>
      </c>
    </row>
    <row r="18" spans="1:147" ht="28.5" x14ac:dyDescent="0.25">
      <c r="A18" s="6" t="s">
        <v>52</v>
      </c>
      <c r="B18" s="16" t="s">
        <v>53</v>
      </c>
      <c r="C18" s="17" t="s">
        <v>54</v>
      </c>
      <c r="D18" s="25"/>
      <c r="E18" s="25"/>
      <c r="F18" s="9">
        <f>I18+X18+BE18+BQ18+CL18+BN18</f>
        <v>302300</v>
      </c>
      <c r="G18" s="9">
        <f>J18+Y18+BF18+BR18+CM18+BO18</f>
        <v>302300</v>
      </c>
      <c r="H18" s="13">
        <f t="shared" si="5"/>
        <v>100</v>
      </c>
      <c r="I18" s="7">
        <f t="shared" si="48"/>
        <v>302300</v>
      </c>
      <c r="J18" s="7">
        <f t="shared" si="49"/>
        <v>302300</v>
      </c>
      <c r="K18" s="13">
        <f t="shared" si="6"/>
        <v>100</v>
      </c>
      <c r="L18" s="7">
        <v>232181.26</v>
      </c>
      <c r="M18" s="7">
        <v>232181.26</v>
      </c>
      <c r="N18" s="13">
        <f t="shared" si="77"/>
        <v>100</v>
      </c>
      <c r="O18" s="7"/>
      <c r="P18" s="7"/>
      <c r="Q18" s="13" t="e">
        <f t="shared" si="78"/>
        <v>#DIV/0!</v>
      </c>
      <c r="R18" s="7">
        <v>70118.740000000005</v>
      </c>
      <c r="S18" s="7">
        <v>70118.740000000005</v>
      </c>
      <c r="T18" s="13">
        <f>S18/R18*100</f>
        <v>100</v>
      </c>
      <c r="U18" s="13"/>
      <c r="V18" s="13"/>
      <c r="W18" s="13"/>
      <c r="X18" s="7">
        <f>AA18+AD18+AG18+AJ18+AP18+AS18+AM18</f>
        <v>0</v>
      </c>
      <c r="Y18" s="7">
        <f>AB18+AE18+AH18+AK18+AQ18+AT18+AN18</f>
        <v>0</v>
      </c>
      <c r="Z18" s="13" t="e">
        <f t="shared" si="12"/>
        <v>#DIV/0!</v>
      </c>
      <c r="AA18" s="7"/>
      <c r="AB18" s="7"/>
      <c r="AC18" s="13" t="e">
        <f t="shared" si="80"/>
        <v>#DIV/0!</v>
      </c>
      <c r="AD18" s="7"/>
      <c r="AE18" s="7"/>
      <c r="AF18" s="13" t="e">
        <f t="shared" si="81"/>
        <v>#DIV/0!</v>
      </c>
      <c r="AG18" s="7"/>
      <c r="AH18" s="7"/>
      <c r="AI18" s="13" t="e">
        <f t="shared" si="82"/>
        <v>#DIV/0!</v>
      </c>
      <c r="AJ18" s="11"/>
      <c r="AK18" s="11"/>
      <c r="AL18" s="13" t="e">
        <f t="shared" si="83"/>
        <v>#DIV/0!</v>
      </c>
      <c r="AM18" s="7"/>
      <c r="AN18" s="7"/>
      <c r="AO18" s="13" t="e">
        <f t="shared" si="84"/>
        <v>#DIV/0!</v>
      </c>
      <c r="AP18" s="7"/>
      <c r="AQ18" s="7"/>
      <c r="AR18" s="13" t="e">
        <f t="shared" si="85"/>
        <v>#DIV/0!</v>
      </c>
      <c r="AS18" s="7"/>
      <c r="AT18" s="7"/>
      <c r="AU18" s="13" t="e">
        <f t="shared" si="86"/>
        <v>#DIV/0!</v>
      </c>
      <c r="AV18" s="13"/>
      <c r="AW18" s="13"/>
      <c r="AX18" s="13"/>
      <c r="AY18" s="7"/>
      <c r="AZ18" s="7"/>
      <c r="BA18" s="13" t="e">
        <f t="shared" si="87"/>
        <v>#DIV/0!</v>
      </c>
      <c r="BB18" s="13"/>
      <c r="BC18" s="13"/>
      <c r="BD18" s="13" t="e">
        <f t="shared" si="88"/>
        <v>#DIV/0!</v>
      </c>
      <c r="BE18" s="13">
        <f>BH18</f>
        <v>0</v>
      </c>
      <c r="BF18" s="13">
        <f>BI18</f>
        <v>0</v>
      </c>
      <c r="BG18" s="13" t="e">
        <f t="shared" si="89"/>
        <v>#DIV/0!</v>
      </c>
      <c r="BH18" s="11"/>
      <c r="BI18" s="11"/>
      <c r="BJ18" s="13" t="e">
        <f t="shared" si="90"/>
        <v>#DIV/0!</v>
      </c>
      <c r="BK18" s="13"/>
      <c r="BL18" s="13"/>
      <c r="BM18" s="13"/>
      <c r="BN18" s="14"/>
      <c r="BO18" s="14"/>
      <c r="BP18" s="13" t="e">
        <f t="shared" si="91"/>
        <v>#DIV/0!</v>
      </c>
      <c r="BQ18" s="7">
        <f>BT18+CI18</f>
        <v>0</v>
      </c>
      <c r="BR18" s="7">
        <f>BU18+CJ18</f>
        <v>0</v>
      </c>
      <c r="BS18" s="13" t="e">
        <f t="shared" si="92"/>
        <v>#DIV/0!</v>
      </c>
      <c r="BT18" s="11"/>
      <c r="BU18" s="11"/>
      <c r="BV18" s="13" t="e">
        <f t="shared" si="93"/>
        <v>#DIV/0!</v>
      </c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3" t="e">
        <f t="shared" si="94"/>
        <v>#DIV/0!</v>
      </c>
      <c r="CL18" s="7">
        <f t="shared" ref="CL18:CL19" si="112">CO18+CR18+CU18+CX18+DA18</f>
        <v>0</v>
      </c>
      <c r="CM18" s="7">
        <f t="shared" ref="CM18:CM19" si="113">CP18+CS18+CV18+CY18+DB18</f>
        <v>0</v>
      </c>
      <c r="CN18" s="13" t="e">
        <f t="shared" si="95"/>
        <v>#DIV/0!</v>
      </c>
      <c r="CO18" s="7"/>
      <c r="CP18" s="7"/>
      <c r="CQ18" s="13" t="e">
        <f t="shared" si="97"/>
        <v>#DIV/0!</v>
      </c>
      <c r="CR18" s="7"/>
      <c r="CS18" s="7"/>
      <c r="CT18" s="13" t="e">
        <f t="shared" si="99"/>
        <v>#DIV/0!</v>
      </c>
      <c r="CU18" s="7"/>
      <c r="CV18" s="7"/>
      <c r="CW18" s="13" t="e">
        <f t="shared" si="101"/>
        <v>#DIV/0!</v>
      </c>
      <c r="CX18" s="7"/>
      <c r="CY18" s="7"/>
      <c r="CZ18" s="13" t="e">
        <f t="shared" si="103"/>
        <v>#DIV/0!</v>
      </c>
      <c r="DA18" s="7"/>
      <c r="DB18" s="7"/>
      <c r="DC18" s="13" t="e">
        <f t="shared" si="105"/>
        <v>#DIV/0!</v>
      </c>
      <c r="DD18" s="7">
        <f t="shared" ref="DD18:DD19" si="114">DG18+DJ18+DM18+DP18+DS18+DV18+DY18</f>
        <v>0</v>
      </c>
      <c r="DE18" s="7">
        <f t="shared" ref="DE18:DE19" si="115">DH18+DK18+DN18+DQ18+DT18+DW18+DZ18</f>
        <v>0</v>
      </c>
      <c r="DF18" s="13" t="e">
        <f t="shared" si="38"/>
        <v>#DIV/0!</v>
      </c>
      <c r="DG18" s="7"/>
      <c r="DH18" s="7"/>
      <c r="DI18" s="13" t="e">
        <f t="shared" si="106"/>
        <v>#DIV/0!</v>
      </c>
      <c r="DJ18" s="11"/>
      <c r="DK18" s="11"/>
      <c r="DL18" s="13" t="e">
        <f t="shared" si="107"/>
        <v>#DIV/0!</v>
      </c>
      <c r="DM18" s="11"/>
      <c r="DN18" s="11"/>
      <c r="DO18" s="13" t="e">
        <f t="shared" si="108"/>
        <v>#DIV/0!</v>
      </c>
      <c r="DP18" s="26"/>
      <c r="DQ18" s="26"/>
      <c r="DR18" s="13" t="e">
        <f t="shared" si="109"/>
        <v>#DIV/0!</v>
      </c>
      <c r="DS18" s="7">
        <f>2000-1000+2000-3000</f>
        <v>0</v>
      </c>
      <c r="DT18" s="7"/>
      <c r="DU18" s="13" t="e">
        <f t="shared" si="110"/>
        <v>#DIV/0!</v>
      </c>
      <c r="DV18" s="7"/>
      <c r="DW18" s="7"/>
      <c r="DX18" s="13" t="e">
        <f t="shared" si="111"/>
        <v>#DIV/0!</v>
      </c>
      <c r="DY18" s="13"/>
      <c r="DZ18" s="13"/>
      <c r="EA18" s="13" t="e">
        <f t="shared" si="45"/>
        <v>#DIV/0!</v>
      </c>
      <c r="EB18" s="7">
        <f>I18+X18+BE18+BQ18+CL18+DD18+BN18</f>
        <v>302300</v>
      </c>
      <c r="EC18" s="7">
        <f>J18+Y18+BF18+BR18+CM18+DE18+BO18</f>
        <v>302300</v>
      </c>
      <c r="ED18" s="13">
        <f t="shared" si="2"/>
        <v>100</v>
      </c>
      <c r="EE18" s="62">
        <f t="shared" si="52"/>
        <v>1</v>
      </c>
      <c r="EF18" s="62">
        <f t="shared" si="53"/>
        <v>1</v>
      </c>
      <c r="EG18" s="62">
        <f t="shared" si="54"/>
        <v>1</v>
      </c>
      <c r="EH18" s="62">
        <f t="shared" si="55"/>
        <v>1</v>
      </c>
      <c r="EI18" s="62">
        <f t="shared" si="56"/>
        <v>1</v>
      </c>
      <c r="EJ18" s="62">
        <f t="shared" si="57"/>
        <v>1</v>
      </c>
      <c r="EK18" s="62">
        <f t="shared" si="58"/>
        <v>1</v>
      </c>
      <c r="EL18" s="62">
        <f t="shared" si="59"/>
        <v>1</v>
      </c>
      <c r="EM18" s="62">
        <f t="shared" si="60"/>
        <v>1</v>
      </c>
      <c r="EN18" s="62">
        <f t="shared" si="61"/>
        <v>1</v>
      </c>
      <c r="EO18" s="62">
        <f t="shared" si="62"/>
        <v>1</v>
      </c>
      <c r="EP18" s="62">
        <f t="shared" si="63"/>
        <v>1</v>
      </c>
      <c r="EQ18" s="62">
        <f t="shared" si="64"/>
        <v>12</v>
      </c>
    </row>
    <row r="19" spans="1:147" x14ac:dyDescent="0.25">
      <c r="A19" s="6"/>
      <c r="B19" s="16">
        <v>244</v>
      </c>
      <c r="C19" s="17" t="s">
        <v>41</v>
      </c>
      <c r="D19" s="25"/>
      <c r="E19" s="25"/>
      <c r="F19" s="9">
        <f>I19+X19+BE19+BQ19+CL19+BN19</f>
        <v>33000</v>
      </c>
      <c r="G19" s="9">
        <f>J19+Y19+BF19+BR19+CM19+BO19</f>
        <v>33000</v>
      </c>
      <c r="H19" s="13">
        <f t="shared" si="5"/>
        <v>100</v>
      </c>
      <c r="I19" s="7">
        <f t="shared" si="48"/>
        <v>0</v>
      </c>
      <c r="J19" s="7">
        <f t="shared" si="49"/>
        <v>0</v>
      </c>
      <c r="K19" s="13" t="e">
        <f t="shared" si="6"/>
        <v>#DIV/0!</v>
      </c>
      <c r="L19" s="7"/>
      <c r="M19" s="7"/>
      <c r="N19" s="13" t="e">
        <f t="shared" si="77"/>
        <v>#DIV/0!</v>
      </c>
      <c r="O19" s="7"/>
      <c r="P19" s="7"/>
      <c r="Q19" s="13" t="e">
        <f t="shared" si="78"/>
        <v>#DIV/0!</v>
      </c>
      <c r="R19" s="7"/>
      <c r="S19" s="7"/>
      <c r="T19" s="13" t="e">
        <f t="shared" ref="T19:T41" si="116">S19/R19*100</f>
        <v>#DIV/0!</v>
      </c>
      <c r="U19" s="13"/>
      <c r="V19" s="13"/>
      <c r="W19" s="13"/>
      <c r="X19" s="7">
        <f>AA19+AD19+AG19+AJ19+AP19+AS19+AM19</f>
        <v>33000</v>
      </c>
      <c r="Y19" s="7">
        <f>AB19+AE19+AH19+AK19+AQ19+AT19+AN19</f>
        <v>33000</v>
      </c>
      <c r="Z19" s="13">
        <f t="shared" si="12"/>
        <v>100</v>
      </c>
      <c r="AA19" s="7">
        <v>29400</v>
      </c>
      <c r="AB19" s="7">
        <v>29400</v>
      </c>
      <c r="AC19" s="13">
        <f t="shared" si="80"/>
        <v>100</v>
      </c>
      <c r="AD19" s="7">
        <v>3600</v>
      </c>
      <c r="AE19" s="7">
        <v>3600</v>
      </c>
      <c r="AF19" s="13">
        <f t="shared" si="81"/>
        <v>100</v>
      </c>
      <c r="AG19" s="7"/>
      <c r="AH19" s="7"/>
      <c r="AI19" s="13" t="e">
        <f t="shared" si="82"/>
        <v>#DIV/0!</v>
      </c>
      <c r="AJ19" s="11"/>
      <c r="AK19" s="11"/>
      <c r="AL19" s="13" t="e">
        <f t="shared" si="83"/>
        <v>#DIV/0!</v>
      </c>
      <c r="AM19" s="7"/>
      <c r="AN19" s="7"/>
      <c r="AO19" s="13" t="e">
        <f t="shared" si="84"/>
        <v>#DIV/0!</v>
      </c>
      <c r="AP19" s="7"/>
      <c r="AQ19" s="7"/>
      <c r="AR19" s="13" t="e">
        <f t="shared" si="85"/>
        <v>#DIV/0!</v>
      </c>
      <c r="AS19" s="7"/>
      <c r="AT19" s="7"/>
      <c r="AU19" s="13" t="e">
        <f t="shared" si="86"/>
        <v>#DIV/0!</v>
      </c>
      <c r="AV19" s="13"/>
      <c r="AW19" s="13"/>
      <c r="AX19" s="13"/>
      <c r="AY19" s="7"/>
      <c r="AZ19" s="7"/>
      <c r="BA19" s="13" t="e">
        <f t="shared" si="87"/>
        <v>#DIV/0!</v>
      </c>
      <c r="BB19" s="13"/>
      <c r="BC19" s="13"/>
      <c r="BD19" s="13" t="e">
        <f t="shared" si="88"/>
        <v>#DIV/0!</v>
      </c>
      <c r="BE19" s="13">
        <f>BH19</f>
        <v>0</v>
      </c>
      <c r="BF19" s="13">
        <f>BI19</f>
        <v>0</v>
      </c>
      <c r="BG19" s="13" t="e">
        <f t="shared" si="89"/>
        <v>#DIV/0!</v>
      </c>
      <c r="BH19" s="11"/>
      <c r="BI19" s="11"/>
      <c r="BJ19" s="13" t="e">
        <f t="shared" si="90"/>
        <v>#DIV/0!</v>
      </c>
      <c r="BK19" s="13"/>
      <c r="BL19" s="13"/>
      <c r="BM19" s="13"/>
      <c r="BN19" s="14"/>
      <c r="BO19" s="14"/>
      <c r="BP19" s="13" t="e">
        <f t="shared" si="91"/>
        <v>#DIV/0!</v>
      </c>
      <c r="BQ19" s="7">
        <f>BT19+CI19</f>
        <v>0</v>
      </c>
      <c r="BR19" s="7">
        <f>BU19+CJ19</f>
        <v>0</v>
      </c>
      <c r="BS19" s="13" t="e">
        <f t="shared" si="92"/>
        <v>#DIV/0!</v>
      </c>
      <c r="BT19" s="11"/>
      <c r="BU19" s="11"/>
      <c r="BV19" s="13" t="e">
        <f t="shared" si="93"/>
        <v>#DIV/0!</v>
      </c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3" t="e">
        <f t="shared" si="94"/>
        <v>#DIV/0!</v>
      </c>
      <c r="CL19" s="7">
        <f t="shared" si="112"/>
        <v>0</v>
      </c>
      <c r="CM19" s="7">
        <f t="shared" si="113"/>
        <v>0</v>
      </c>
      <c r="CN19" s="13" t="e">
        <f t="shared" si="95"/>
        <v>#DIV/0!</v>
      </c>
      <c r="CO19" s="7"/>
      <c r="CP19" s="7"/>
      <c r="CQ19" s="13" t="e">
        <f t="shared" si="97"/>
        <v>#DIV/0!</v>
      </c>
      <c r="CR19" s="7"/>
      <c r="CS19" s="7"/>
      <c r="CT19" s="13" t="e">
        <f t="shared" si="99"/>
        <v>#DIV/0!</v>
      </c>
      <c r="CU19" s="7"/>
      <c r="CV19" s="7"/>
      <c r="CW19" s="13" t="e">
        <f t="shared" si="101"/>
        <v>#DIV/0!</v>
      </c>
      <c r="CX19" s="7"/>
      <c r="CY19" s="7"/>
      <c r="CZ19" s="13" t="e">
        <f t="shared" si="103"/>
        <v>#DIV/0!</v>
      </c>
      <c r="DA19" s="7"/>
      <c r="DB19" s="7"/>
      <c r="DC19" s="13" t="e">
        <f t="shared" si="105"/>
        <v>#DIV/0!</v>
      </c>
      <c r="DD19" s="7">
        <f t="shared" si="114"/>
        <v>0</v>
      </c>
      <c r="DE19" s="7">
        <f t="shared" si="115"/>
        <v>0</v>
      </c>
      <c r="DF19" s="13" t="e">
        <f t="shared" si="38"/>
        <v>#DIV/0!</v>
      </c>
      <c r="DG19" s="7"/>
      <c r="DH19" s="7"/>
      <c r="DI19" s="13" t="e">
        <f t="shared" si="106"/>
        <v>#DIV/0!</v>
      </c>
      <c r="DJ19" s="11"/>
      <c r="DK19" s="11"/>
      <c r="DL19" s="13" t="e">
        <f t="shared" si="107"/>
        <v>#DIV/0!</v>
      </c>
      <c r="DM19" s="11"/>
      <c r="DN19" s="11"/>
      <c r="DO19" s="13" t="e">
        <f t="shared" si="108"/>
        <v>#DIV/0!</v>
      </c>
      <c r="DP19" s="26"/>
      <c r="DQ19" s="26"/>
      <c r="DR19" s="13" t="e">
        <f t="shared" si="109"/>
        <v>#DIV/0!</v>
      </c>
      <c r="DS19" s="7"/>
      <c r="DT19" s="7"/>
      <c r="DU19" s="13" t="e">
        <f t="shared" si="110"/>
        <v>#DIV/0!</v>
      </c>
      <c r="DV19" s="7"/>
      <c r="DW19" s="45"/>
      <c r="DX19" s="13" t="e">
        <f t="shared" si="111"/>
        <v>#DIV/0!</v>
      </c>
      <c r="DY19" s="13"/>
      <c r="DZ19" s="13"/>
      <c r="EA19" s="13" t="e">
        <f t="shared" si="45"/>
        <v>#DIV/0!</v>
      </c>
      <c r="EB19" s="7">
        <f>I19+X19+BE19+BQ19+CL19+DD19+BN19</f>
        <v>33000</v>
      </c>
      <c r="EC19" s="7">
        <f>J19+Y19+BF19+BR19+CM19+DE19+BO19</f>
        <v>33000</v>
      </c>
      <c r="ED19" s="13">
        <f t="shared" si="2"/>
        <v>100</v>
      </c>
      <c r="EE19" s="62">
        <f t="shared" si="52"/>
        <v>1</v>
      </c>
      <c r="EF19" s="62">
        <f t="shared" si="53"/>
        <v>1</v>
      </c>
      <c r="EG19" s="62">
        <f t="shared" si="54"/>
        <v>1</v>
      </c>
      <c r="EH19" s="62">
        <f t="shared" si="55"/>
        <v>1</v>
      </c>
      <c r="EI19" s="62">
        <f t="shared" si="56"/>
        <v>1</v>
      </c>
      <c r="EJ19" s="62">
        <f t="shared" si="57"/>
        <v>1</v>
      </c>
      <c r="EK19" s="62">
        <f t="shared" si="58"/>
        <v>1</v>
      </c>
      <c r="EL19" s="62">
        <f t="shared" si="59"/>
        <v>1</v>
      </c>
      <c r="EM19" s="62">
        <f t="shared" si="60"/>
        <v>1</v>
      </c>
      <c r="EN19" s="62">
        <f t="shared" si="61"/>
        <v>1</v>
      </c>
      <c r="EO19" s="62">
        <f t="shared" si="62"/>
        <v>1</v>
      </c>
      <c r="EP19" s="62">
        <f t="shared" si="63"/>
        <v>1</v>
      </c>
      <c r="EQ19" s="62">
        <f t="shared" si="64"/>
        <v>12</v>
      </c>
    </row>
    <row r="20" spans="1:147" x14ac:dyDescent="0.25">
      <c r="A20" s="14" t="s">
        <v>55</v>
      </c>
      <c r="B20" s="14"/>
      <c r="C20" s="14" t="s">
        <v>56</v>
      </c>
      <c r="D20" s="14"/>
      <c r="E20" s="14"/>
      <c r="F20" s="11">
        <f>SUM(F21:F26)</f>
        <v>3432443</v>
      </c>
      <c r="G20" s="11">
        <f>SUM(G21:G26)</f>
        <v>3140407.58</v>
      </c>
      <c r="H20" s="13">
        <f t="shared" si="5"/>
        <v>91.49190765877249</v>
      </c>
      <c r="I20" s="11">
        <f>SUM(I21:I25)</f>
        <v>80100</v>
      </c>
      <c r="J20" s="11">
        <f>SUM(J21:J25)</f>
        <v>80100</v>
      </c>
      <c r="K20" s="13">
        <f t="shared" si="6"/>
        <v>100</v>
      </c>
      <c r="L20" s="11">
        <f>SUM(L21:L25)</f>
        <v>61520.76</v>
      </c>
      <c r="M20" s="11">
        <f>SUM(M21:M25)</f>
        <v>61520.76</v>
      </c>
      <c r="N20" s="13">
        <f t="shared" si="77"/>
        <v>100</v>
      </c>
      <c r="O20" s="11">
        <f>SUM(O21:O25)</f>
        <v>0</v>
      </c>
      <c r="P20" s="11">
        <f>SUM(P21:P25)</f>
        <v>0</v>
      </c>
      <c r="Q20" s="13" t="e">
        <f t="shared" si="78"/>
        <v>#DIV/0!</v>
      </c>
      <c r="R20" s="11">
        <f>SUM(R21:R25)</f>
        <v>18579.240000000002</v>
      </c>
      <c r="S20" s="11">
        <f>SUM(S21:S25)</f>
        <v>18579.240000000002</v>
      </c>
      <c r="T20" s="13">
        <f t="shared" si="116"/>
        <v>100</v>
      </c>
      <c r="U20" s="13"/>
      <c r="V20" s="13"/>
      <c r="W20" s="13"/>
      <c r="X20" s="11">
        <f>SUM(X21:X26)</f>
        <v>3252343</v>
      </c>
      <c r="Y20" s="11">
        <f>SUM(Y21:Y26)</f>
        <v>2960307.58</v>
      </c>
      <c r="Z20" s="13">
        <f t="shared" si="12"/>
        <v>91.020768104717121</v>
      </c>
      <c r="AA20" s="11">
        <f>SUM(AA21:AA25)</f>
        <v>3400</v>
      </c>
      <c r="AB20" s="11">
        <f>SUM(AB21:AB25)</f>
        <v>3400</v>
      </c>
      <c r="AC20" s="13">
        <f t="shared" si="80"/>
        <v>100</v>
      </c>
      <c r="AD20" s="11">
        <f>SUM(AD21:AD25)</f>
        <v>0</v>
      </c>
      <c r="AE20" s="11">
        <f>SUM(AE21:AE25)</f>
        <v>0</v>
      </c>
      <c r="AF20" s="13" t="e">
        <f t="shared" si="81"/>
        <v>#DIV/0!</v>
      </c>
      <c r="AG20" s="11">
        <f>SUM(AG21:AG25)</f>
        <v>0</v>
      </c>
      <c r="AH20" s="11">
        <f>SUM(AH21:AH25)</f>
        <v>0</v>
      </c>
      <c r="AI20" s="13" t="e">
        <f t="shared" si="82"/>
        <v>#DIV/0!</v>
      </c>
      <c r="AJ20" s="11">
        <f>SUM(AJ21:AJ25)</f>
        <v>0</v>
      </c>
      <c r="AK20" s="11">
        <f>SUM(AK21:AK25)</f>
        <v>0</v>
      </c>
      <c r="AL20" s="13" t="e">
        <f t="shared" si="83"/>
        <v>#DIV/0!</v>
      </c>
      <c r="AM20" s="11">
        <f>SUM(AM21:AM25)</f>
        <v>0</v>
      </c>
      <c r="AN20" s="11">
        <f>SUM(AN21:AN25)</f>
        <v>0</v>
      </c>
      <c r="AO20" s="13" t="e">
        <f t="shared" si="84"/>
        <v>#DIV/0!</v>
      </c>
      <c r="AP20" s="11">
        <f>SUM(AP21:AP25)</f>
        <v>3019043</v>
      </c>
      <c r="AQ20" s="11">
        <f>SUM(AQ21:AQ25)</f>
        <v>2727007.58</v>
      </c>
      <c r="AR20" s="13">
        <f t="shared" si="85"/>
        <v>90.32688769255688</v>
      </c>
      <c r="AS20" s="11">
        <f>SUM(AS21:AS26)</f>
        <v>229900</v>
      </c>
      <c r="AT20" s="11">
        <f>SUM(AT21:AT26)</f>
        <v>229900</v>
      </c>
      <c r="AU20" s="13">
        <f t="shared" si="86"/>
        <v>100</v>
      </c>
      <c r="AV20" s="13"/>
      <c r="AW20" s="13"/>
      <c r="AX20" s="13"/>
      <c r="AY20" s="11">
        <f>SUM(AY21:AY26)</f>
        <v>0</v>
      </c>
      <c r="AZ20" s="11">
        <f>SUM(AZ21:AZ26)</f>
        <v>0</v>
      </c>
      <c r="BA20" s="13" t="e">
        <f t="shared" si="87"/>
        <v>#DIV/0!</v>
      </c>
      <c r="BB20" s="13"/>
      <c r="BC20" s="13"/>
      <c r="BD20" s="13" t="e">
        <f t="shared" si="88"/>
        <v>#DIV/0!</v>
      </c>
      <c r="BE20" s="11">
        <f>SUM(BE21:BE25)</f>
        <v>0</v>
      </c>
      <c r="BF20" s="11">
        <f>SUM(BF21:BF25)</f>
        <v>0</v>
      </c>
      <c r="BG20" s="13" t="e">
        <f t="shared" si="89"/>
        <v>#DIV/0!</v>
      </c>
      <c r="BH20" s="11">
        <f>SUM(BH21:BH25)</f>
        <v>0</v>
      </c>
      <c r="BI20" s="11">
        <f>SUM(BI21:BI25)</f>
        <v>0</v>
      </c>
      <c r="BJ20" s="13" t="e">
        <f t="shared" si="90"/>
        <v>#DIV/0!</v>
      </c>
      <c r="BK20" s="13"/>
      <c r="BL20" s="13"/>
      <c r="BM20" s="13"/>
      <c r="BN20" s="11">
        <f>SUM(BN21:BN25)</f>
        <v>0</v>
      </c>
      <c r="BO20" s="11">
        <f>SUM(BO21:BO25)</f>
        <v>0</v>
      </c>
      <c r="BP20" s="13" t="e">
        <f t="shared" si="91"/>
        <v>#DIV/0!</v>
      </c>
      <c r="BQ20" s="11">
        <f>SUM(BQ21:BQ25)</f>
        <v>0</v>
      </c>
      <c r="BR20" s="11">
        <f>SUM(BR21:BR25)</f>
        <v>0</v>
      </c>
      <c r="BS20" s="13" t="e">
        <f t="shared" si="92"/>
        <v>#DIV/0!</v>
      </c>
      <c r="BT20" s="11">
        <f>SUM(BT21:BT25)</f>
        <v>0</v>
      </c>
      <c r="BU20" s="11">
        <f>SUM(BU21:BU25)</f>
        <v>0</v>
      </c>
      <c r="BV20" s="13" t="e">
        <f t="shared" si="93"/>
        <v>#DIV/0!</v>
      </c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1">
        <f>SUM(CI21:CI25)</f>
        <v>0</v>
      </c>
      <c r="CJ20" s="11">
        <f>SUM(CJ21:CJ25)</f>
        <v>0</v>
      </c>
      <c r="CK20" s="13" t="e">
        <f t="shared" si="94"/>
        <v>#DIV/0!</v>
      </c>
      <c r="CL20" s="11">
        <f>SUM(CL21:CL25)</f>
        <v>100000</v>
      </c>
      <c r="CM20" s="11">
        <f>SUM(CM21:CM25)</f>
        <v>100000</v>
      </c>
      <c r="CN20" s="13">
        <f t="shared" si="95"/>
        <v>100</v>
      </c>
      <c r="CO20" s="7">
        <f t="shared" ref="CO20:CP20" si="117">SUM(CO21:CO25)</f>
        <v>0</v>
      </c>
      <c r="CP20" s="7">
        <f t="shared" si="117"/>
        <v>0</v>
      </c>
      <c r="CQ20" s="13" t="e">
        <f t="shared" si="97"/>
        <v>#DIV/0!</v>
      </c>
      <c r="CR20" s="7">
        <f t="shared" ref="CR20:CS20" si="118">SUM(CR21:CR25)</f>
        <v>100000</v>
      </c>
      <c r="CS20" s="7">
        <f t="shared" si="118"/>
        <v>100000</v>
      </c>
      <c r="CT20" s="13">
        <f t="shared" si="99"/>
        <v>100</v>
      </c>
      <c r="CU20" s="7">
        <f t="shared" ref="CU20:CV20" si="119">SUM(CU21:CU25)</f>
        <v>0</v>
      </c>
      <c r="CV20" s="7">
        <f t="shared" si="119"/>
        <v>0</v>
      </c>
      <c r="CW20" s="13" t="e">
        <f t="shared" si="101"/>
        <v>#DIV/0!</v>
      </c>
      <c r="CX20" s="7">
        <f t="shared" ref="CX20:CY20" si="120">SUM(CX21:CX25)</f>
        <v>0</v>
      </c>
      <c r="CY20" s="7">
        <f t="shared" si="120"/>
        <v>0</v>
      </c>
      <c r="CZ20" s="13" t="e">
        <f t="shared" si="103"/>
        <v>#DIV/0!</v>
      </c>
      <c r="DA20" s="7">
        <f t="shared" ref="DA20:DB20" si="121">SUM(DA21:DA25)</f>
        <v>0</v>
      </c>
      <c r="DB20" s="7">
        <f t="shared" si="121"/>
        <v>0</v>
      </c>
      <c r="DC20" s="13" t="e">
        <f t="shared" si="105"/>
        <v>#DIV/0!</v>
      </c>
      <c r="DD20" s="11">
        <f>SUM(DD21:DD25)</f>
        <v>78300</v>
      </c>
      <c r="DE20" s="11">
        <f>SUM(DE21:DE25)</f>
        <v>78221.45</v>
      </c>
      <c r="DF20" s="13">
        <f t="shared" si="38"/>
        <v>99.89968071519796</v>
      </c>
      <c r="DG20" s="11">
        <f>SUM(DG21:DG25)</f>
        <v>0</v>
      </c>
      <c r="DH20" s="11">
        <f>SUM(DH21:DH25)</f>
        <v>0</v>
      </c>
      <c r="DI20" s="13" t="e">
        <f t="shared" si="106"/>
        <v>#DIV/0!</v>
      </c>
      <c r="DJ20" s="11">
        <f>SUM(DJ21:DJ25)</f>
        <v>0</v>
      </c>
      <c r="DK20" s="11">
        <f>SUM(DK21:DK25)</f>
        <v>0</v>
      </c>
      <c r="DL20" s="13" t="e">
        <f t="shared" si="107"/>
        <v>#DIV/0!</v>
      </c>
      <c r="DM20" s="11">
        <f>SUM(DM21:DM25)</f>
        <v>0</v>
      </c>
      <c r="DN20" s="11">
        <f>SUM(DN21:DN25)</f>
        <v>0</v>
      </c>
      <c r="DO20" s="13" t="e">
        <f t="shared" si="108"/>
        <v>#DIV/0!</v>
      </c>
      <c r="DP20" s="11">
        <f>SUM(DP21:DP25)</f>
        <v>0</v>
      </c>
      <c r="DQ20" s="11">
        <f>SUM(DQ21:DQ25)</f>
        <v>0</v>
      </c>
      <c r="DR20" s="13" t="e">
        <f t="shared" si="109"/>
        <v>#DIV/0!</v>
      </c>
      <c r="DS20" s="11">
        <f>SUM(DS21:DS25)</f>
        <v>0</v>
      </c>
      <c r="DT20" s="11">
        <f>SUM(DT21:DT25)</f>
        <v>0</v>
      </c>
      <c r="DU20" s="13" t="e">
        <f t="shared" si="110"/>
        <v>#DIV/0!</v>
      </c>
      <c r="DV20" s="11">
        <f>SUM(DV21:DV25)</f>
        <v>78300</v>
      </c>
      <c r="DW20" s="11">
        <f>SUM(DW21:DW25)</f>
        <v>78221.45</v>
      </c>
      <c r="DX20" s="13">
        <f t="shared" si="111"/>
        <v>99.89968071519796</v>
      </c>
      <c r="DY20" s="11">
        <f>SUM(DY21:DY25)</f>
        <v>0</v>
      </c>
      <c r="DZ20" s="11">
        <f>SUM(DZ21:DZ25)</f>
        <v>0</v>
      </c>
      <c r="EA20" s="13" t="e">
        <f t="shared" si="45"/>
        <v>#DIV/0!</v>
      </c>
      <c r="EB20" s="11">
        <f>SUM(EB21:EB26)</f>
        <v>3510743</v>
      </c>
      <c r="EC20" s="11">
        <f>SUM(EC21:EC26)</f>
        <v>3218629.0300000003</v>
      </c>
      <c r="ED20" s="13">
        <f t="shared" si="2"/>
        <v>91.679425979059133</v>
      </c>
      <c r="EE20" s="62">
        <f t="shared" si="52"/>
        <v>1</v>
      </c>
      <c r="EF20" s="62">
        <f t="shared" si="53"/>
        <v>1</v>
      </c>
      <c r="EG20" s="62">
        <f t="shared" si="54"/>
        <v>1</v>
      </c>
      <c r="EH20" s="62">
        <f t="shared" si="55"/>
        <v>1</v>
      </c>
      <c r="EI20" s="62">
        <f t="shared" si="56"/>
        <v>1</v>
      </c>
      <c r="EJ20" s="62">
        <f t="shared" si="57"/>
        <v>1</v>
      </c>
      <c r="EK20" s="62">
        <f t="shared" si="58"/>
        <v>1</v>
      </c>
      <c r="EL20" s="62">
        <f t="shared" si="59"/>
        <v>1</v>
      </c>
      <c r="EM20" s="62">
        <f t="shared" si="60"/>
        <v>1</v>
      </c>
      <c r="EN20" s="62">
        <f t="shared" si="61"/>
        <v>1</v>
      </c>
      <c r="EO20" s="62">
        <f t="shared" si="62"/>
        <v>1</v>
      </c>
      <c r="EP20" s="62">
        <f t="shared" si="63"/>
        <v>1</v>
      </c>
      <c r="EQ20" s="62">
        <f t="shared" si="64"/>
        <v>12</v>
      </c>
    </row>
    <row r="21" spans="1:147" x14ac:dyDescent="0.25">
      <c r="A21" s="6" t="s">
        <v>57</v>
      </c>
      <c r="B21" s="16" t="s">
        <v>37</v>
      </c>
      <c r="C21" s="6" t="s">
        <v>35</v>
      </c>
      <c r="D21" s="14"/>
      <c r="E21" s="14"/>
      <c r="F21" s="9">
        <f t="shared" ref="F21:F26" si="122">I21+X21+BE21+BQ21+CL21+BN21</f>
        <v>80100</v>
      </c>
      <c r="G21" s="9">
        <f t="shared" ref="G21:G26" si="123">J21+Y21+BF21+BR21+CM21+BO21</f>
        <v>80100</v>
      </c>
      <c r="H21" s="13">
        <f t="shared" si="5"/>
        <v>100</v>
      </c>
      <c r="I21" s="7">
        <f t="shared" ref="I21:I26" si="124">L21+O21+R21</f>
        <v>80100</v>
      </c>
      <c r="J21" s="7">
        <f t="shared" ref="J21:J26" si="125">M21+P21+S21</f>
        <v>80100</v>
      </c>
      <c r="K21" s="13">
        <f t="shared" si="6"/>
        <v>100</v>
      </c>
      <c r="L21" s="7">
        <v>61520.76</v>
      </c>
      <c r="M21" s="7">
        <v>61520.76</v>
      </c>
      <c r="N21" s="13">
        <f t="shared" si="77"/>
        <v>100</v>
      </c>
      <c r="O21" s="12"/>
      <c r="P21" s="12"/>
      <c r="Q21" s="13" t="e">
        <f t="shared" si="78"/>
        <v>#DIV/0!</v>
      </c>
      <c r="R21" s="7">
        <v>18579.240000000002</v>
      </c>
      <c r="S21" s="7">
        <v>18579.240000000002</v>
      </c>
      <c r="T21" s="13">
        <f t="shared" si="116"/>
        <v>100</v>
      </c>
      <c r="U21" s="13"/>
      <c r="V21" s="13"/>
      <c r="W21" s="13"/>
      <c r="X21" s="7">
        <f t="shared" ref="X21:X26" si="126">AA21+AD21+AG21+AJ21+AP21+AS21+AM21</f>
        <v>0</v>
      </c>
      <c r="Y21" s="7">
        <f t="shared" ref="Y21:Y26" si="127">AB21+AE21+AH21+AK21+AQ21+AT21+AN21</f>
        <v>0</v>
      </c>
      <c r="Z21" s="13" t="e">
        <f t="shared" si="12"/>
        <v>#DIV/0!</v>
      </c>
      <c r="AA21" s="7"/>
      <c r="AB21" s="7"/>
      <c r="AC21" s="13" t="e">
        <f t="shared" si="80"/>
        <v>#DIV/0!</v>
      </c>
      <c r="AD21" s="12"/>
      <c r="AE21" s="12"/>
      <c r="AF21" s="13" t="e">
        <f t="shared" si="81"/>
        <v>#DIV/0!</v>
      </c>
      <c r="AG21" s="11"/>
      <c r="AH21" s="11"/>
      <c r="AI21" s="13" t="e">
        <f t="shared" si="82"/>
        <v>#DIV/0!</v>
      </c>
      <c r="AJ21" s="11"/>
      <c r="AK21" s="11"/>
      <c r="AL21" s="13" t="e">
        <f t="shared" si="83"/>
        <v>#DIV/0!</v>
      </c>
      <c r="AM21" s="12"/>
      <c r="AN21" s="12"/>
      <c r="AO21" s="13" t="e">
        <f t="shared" si="84"/>
        <v>#DIV/0!</v>
      </c>
      <c r="AP21" s="11"/>
      <c r="AQ21" s="11"/>
      <c r="AR21" s="13" t="e">
        <f t="shared" si="85"/>
        <v>#DIV/0!</v>
      </c>
      <c r="AS21" s="11"/>
      <c r="AT21" s="11"/>
      <c r="AU21" s="13" t="e">
        <f t="shared" si="86"/>
        <v>#DIV/0!</v>
      </c>
      <c r="AV21" s="13"/>
      <c r="AW21" s="13"/>
      <c r="AX21" s="13"/>
      <c r="AY21" s="11"/>
      <c r="AZ21" s="11"/>
      <c r="BA21" s="13" t="e">
        <f t="shared" si="87"/>
        <v>#DIV/0!</v>
      </c>
      <c r="BB21" s="13"/>
      <c r="BC21" s="13"/>
      <c r="BD21" s="13" t="e">
        <f t="shared" si="88"/>
        <v>#DIV/0!</v>
      </c>
      <c r="BE21" s="13">
        <f t="shared" ref="BE21:BE25" si="128">BH21</f>
        <v>0</v>
      </c>
      <c r="BF21" s="13">
        <f t="shared" ref="BF21:BF25" si="129">BI21</f>
        <v>0</v>
      </c>
      <c r="BG21" s="13" t="e">
        <f t="shared" si="89"/>
        <v>#DIV/0!</v>
      </c>
      <c r="BH21" s="12"/>
      <c r="BI21" s="12"/>
      <c r="BJ21" s="13" t="e">
        <f t="shared" si="90"/>
        <v>#DIV/0!</v>
      </c>
      <c r="BK21" s="13"/>
      <c r="BL21" s="13"/>
      <c r="BM21" s="13"/>
      <c r="BN21" s="14"/>
      <c r="BO21" s="14"/>
      <c r="BP21" s="13" t="e">
        <f t="shared" si="91"/>
        <v>#DIV/0!</v>
      </c>
      <c r="BQ21" s="7">
        <f t="shared" ref="BQ21:BQ25" si="130">BT21+CI21</f>
        <v>0</v>
      </c>
      <c r="BR21" s="7">
        <f t="shared" ref="BR21:BR25" si="131">BU21+CJ21</f>
        <v>0</v>
      </c>
      <c r="BS21" s="13" t="e">
        <f t="shared" si="92"/>
        <v>#DIV/0!</v>
      </c>
      <c r="BT21" s="14"/>
      <c r="BU21" s="14"/>
      <c r="BV21" s="13" t="e">
        <f t="shared" si="93"/>
        <v>#DIV/0!</v>
      </c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3" t="e">
        <f t="shared" si="94"/>
        <v>#DIV/0!</v>
      </c>
      <c r="CL21" s="7">
        <f t="shared" ref="CL21:CL26" si="132">CO21+CR21+CU21+CX21+DA21</f>
        <v>0</v>
      </c>
      <c r="CM21" s="7">
        <f t="shared" ref="CM21:CM26" si="133">CP21+CS21+CV21+CY21+DB21</f>
        <v>0</v>
      </c>
      <c r="CN21" s="13" t="e">
        <f t="shared" si="95"/>
        <v>#DIV/0!</v>
      </c>
      <c r="CO21" s="7"/>
      <c r="CP21" s="7"/>
      <c r="CQ21" s="13" t="e">
        <f t="shared" si="97"/>
        <v>#DIV/0!</v>
      </c>
      <c r="CR21" s="7"/>
      <c r="CS21" s="7"/>
      <c r="CT21" s="13" t="e">
        <f t="shared" si="99"/>
        <v>#DIV/0!</v>
      </c>
      <c r="CU21" s="7"/>
      <c r="CV21" s="7"/>
      <c r="CW21" s="13" t="e">
        <f t="shared" si="101"/>
        <v>#DIV/0!</v>
      </c>
      <c r="CX21" s="7"/>
      <c r="CY21" s="7"/>
      <c r="CZ21" s="13" t="e">
        <f t="shared" si="103"/>
        <v>#DIV/0!</v>
      </c>
      <c r="DA21" s="7"/>
      <c r="DB21" s="7"/>
      <c r="DC21" s="13" t="e">
        <f t="shared" si="105"/>
        <v>#DIV/0!</v>
      </c>
      <c r="DD21" s="7">
        <f t="shared" ref="DD21:DD26" si="134">DG21+DJ21+DM21+DP21+DS21+DV21+DY21</f>
        <v>0</v>
      </c>
      <c r="DE21" s="7">
        <f t="shared" ref="DE21:DE26" si="135">DH21+DK21+DN21+DQ21+DT21+DW21+DZ21</f>
        <v>0</v>
      </c>
      <c r="DF21" s="13" t="e">
        <f t="shared" si="38"/>
        <v>#DIV/0!</v>
      </c>
      <c r="DG21" s="11"/>
      <c r="DH21" s="11"/>
      <c r="DI21" s="13" t="e">
        <f t="shared" si="106"/>
        <v>#DIV/0!</v>
      </c>
      <c r="DJ21" s="26"/>
      <c r="DK21" s="26"/>
      <c r="DL21" s="13" t="e">
        <f t="shared" si="107"/>
        <v>#DIV/0!</v>
      </c>
      <c r="DM21" s="26"/>
      <c r="DN21" s="26"/>
      <c r="DO21" s="13" t="e">
        <f t="shared" si="108"/>
        <v>#DIV/0!</v>
      </c>
      <c r="DP21" s="12"/>
      <c r="DQ21" s="12"/>
      <c r="DR21" s="13" t="e">
        <f t="shared" si="109"/>
        <v>#DIV/0!</v>
      </c>
      <c r="DS21" s="11"/>
      <c r="DT21" s="11"/>
      <c r="DU21" s="13" t="e">
        <f t="shared" si="110"/>
        <v>#DIV/0!</v>
      </c>
      <c r="DV21" s="7"/>
      <c r="DW21" s="7"/>
      <c r="DX21" s="13" t="e">
        <f t="shared" si="111"/>
        <v>#DIV/0!</v>
      </c>
      <c r="DY21" s="13"/>
      <c r="DZ21" s="13"/>
      <c r="EA21" s="13" t="e">
        <f t="shared" si="45"/>
        <v>#DIV/0!</v>
      </c>
      <c r="EB21" s="7">
        <f>I21+X21+BE21+BQ21+CL21+DD21+BN21</f>
        <v>80100</v>
      </c>
      <c r="EC21" s="7">
        <f t="shared" ref="EC21:EC26" si="136">J21+Y21+BF21+BR21+CM21+DE21+BO21</f>
        <v>80100</v>
      </c>
      <c r="ED21" s="13">
        <f t="shared" si="2"/>
        <v>100</v>
      </c>
      <c r="EE21" s="62">
        <f t="shared" si="52"/>
        <v>1</v>
      </c>
      <c r="EF21" s="62">
        <f t="shared" si="53"/>
        <v>1</v>
      </c>
      <c r="EG21" s="62">
        <f t="shared" si="54"/>
        <v>1</v>
      </c>
      <c r="EH21" s="62">
        <f t="shared" si="55"/>
        <v>1</v>
      </c>
      <c r="EI21" s="62">
        <f t="shared" si="56"/>
        <v>1</v>
      </c>
      <c r="EJ21" s="62">
        <f t="shared" si="57"/>
        <v>1</v>
      </c>
      <c r="EK21" s="62">
        <f t="shared" si="58"/>
        <v>1</v>
      </c>
      <c r="EL21" s="62">
        <f t="shared" si="59"/>
        <v>1</v>
      </c>
      <c r="EM21" s="62">
        <f t="shared" si="60"/>
        <v>1</v>
      </c>
      <c r="EN21" s="62">
        <f t="shared" si="61"/>
        <v>1</v>
      </c>
      <c r="EO21" s="62">
        <f t="shared" si="62"/>
        <v>1</v>
      </c>
      <c r="EP21" s="62">
        <f t="shared" si="63"/>
        <v>1</v>
      </c>
      <c r="EQ21" s="62">
        <f t="shared" si="64"/>
        <v>12</v>
      </c>
    </row>
    <row r="22" spans="1:147" x14ac:dyDescent="0.25">
      <c r="A22" s="6"/>
      <c r="B22" s="16">
        <v>244</v>
      </c>
      <c r="C22" s="17" t="s">
        <v>41</v>
      </c>
      <c r="D22" s="14"/>
      <c r="E22" s="14"/>
      <c r="F22" s="9">
        <f t="shared" si="122"/>
        <v>3400</v>
      </c>
      <c r="G22" s="9">
        <f t="shared" si="123"/>
        <v>3400</v>
      </c>
      <c r="H22" s="13">
        <f t="shared" si="5"/>
        <v>100</v>
      </c>
      <c r="I22" s="7">
        <f t="shared" si="124"/>
        <v>0</v>
      </c>
      <c r="J22" s="7">
        <f t="shared" si="125"/>
        <v>0</v>
      </c>
      <c r="K22" s="13" t="e">
        <f t="shared" si="6"/>
        <v>#DIV/0!</v>
      </c>
      <c r="L22" s="7"/>
      <c r="M22" s="7"/>
      <c r="N22" s="13" t="e">
        <f t="shared" si="77"/>
        <v>#DIV/0!</v>
      </c>
      <c r="O22" s="12"/>
      <c r="P22" s="12"/>
      <c r="Q22" s="13" t="e">
        <f t="shared" si="78"/>
        <v>#DIV/0!</v>
      </c>
      <c r="R22" s="7"/>
      <c r="S22" s="7"/>
      <c r="T22" s="13" t="e">
        <f t="shared" si="116"/>
        <v>#DIV/0!</v>
      </c>
      <c r="U22" s="13"/>
      <c r="V22" s="13"/>
      <c r="W22" s="13"/>
      <c r="X22" s="7">
        <f t="shared" si="126"/>
        <v>3400</v>
      </c>
      <c r="Y22" s="7">
        <f t="shared" si="127"/>
        <v>3400</v>
      </c>
      <c r="Z22" s="13">
        <f t="shared" si="12"/>
        <v>100</v>
      </c>
      <c r="AA22" s="7">
        <v>3400</v>
      </c>
      <c r="AB22" s="7">
        <v>3400</v>
      </c>
      <c r="AC22" s="13">
        <f t="shared" si="80"/>
        <v>100</v>
      </c>
      <c r="AD22" s="12"/>
      <c r="AE22" s="12"/>
      <c r="AF22" s="13" t="e">
        <f t="shared" si="81"/>
        <v>#DIV/0!</v>
      </c>
      <c r="AG22" s="11"/>
      <c r="AH22" s="11"/>
      <c r="AI22" s="13" t="e">
        <f t="shared" si="82"/>
        <v>#DIV/0!</v>
      </c>
      <c r="AJ22" s="11"/>
      <c r="AK22" s="11"/>
      <c r="AL22" s="13" t="e">
        <f t="shared" si="83"/>
        <v>#DIV/0!</v>
      </c>
      <c r="AM22" s="12"/>
      <c r="AN22" s="12"/>
      <c r="AO22" s="13" t="e">
        <f t="shared" si="84"/>
        <v>#DIV/0!</v>
      </c>
      <c r="AP22" s="11"/>
      <c r="AQ22" s="11"/>
      <c r="AR22" s="13" t="e">
        <f t="shared" si="85"/>
        <v>#DIV/0!</v>
      </c>
      <c r="AS22" s="11"/>
      <c r="AT22" s="11"/>
      <c r="AU22" s="13" t="e">
        <f t="shared" si="86"/>
        <v>#DIV/0!</v>
      </c>
      <c r="AV22" s="13"/>
      <c r="AW22" s="13"/>
      <c r="AX22" s="13"/>
      <c r="AY22" s="11"/>
      <c r="AZ22" s="11"/>
      <c r="BA22" s="13" t="e">
        <f t="shared" si="87"/>
        <v>#DIV/0!</v>
      </c>
      <c r="BB22" s="13"/>
      <c r="BC22" s="13"/>
      <c r="BD22" s="13" t="e">
        <f t="shared" si="88"/>
        <v>#DIV/0!</v>
      </c>
      <c r="BE22" s="13">
        <f t="shared" si="128"/>
        <v>0</v>
      </c>
      <c r="BF22" s="13">
        <f t="shared" si="129"/>
        <v>0</v>
      </c>
      <c r="BG22" s="13" t="e">
        <f t="shared" si="89"/>
        <v>#DIV/0!</v>
      </c>
      <c r="BH22" s="12"/>
      <c r="BI22" s="12"/>
      <c r="BJ22" s="13" t="e">
        <f t="shared" si="90"/>
        <v>#DIV/0!</v>
      </c>
      <c r="BK22" s="13"/>
      <c r="BL22" s="13"/>
      <c r="BM22" s="13"/>
      <c r="BN22" s="14"/>
      <c r="BO22" s="14"/>
      <c r="BP22" s="13" t="e">
        <f t="shared" si="91"/>
        <v>#DIV/0!</v>
      </c>
      <c r="BQ22" s="7">
        <f t="shared" si="130"/>
        <v>0</v>
      </c>
      <c r="BR22" s="7">
        <f t="shared" si="131"/>
        <v>0</v>
      </c>
      <c r="BS22" s="13" t="e">
        <f t="shared" si="92"/>
        <v>#DIV/0!</v>
      </c>
      <c r="BT22" s="14"/>
      <c r="BU22" s="14"/>
      <c r="BV22" s="13" t="e">
        <f t="shared" si="93"/>
        <v>#DIV/0!</v>
      </c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3" t="e">
        <f t="shared" si="94"/>
        <v>#DIV/0!</v>
      </c>
      <c r="CL22" s="7">
        <f t="shared" si="132"/>
        <v>0</v>
      </c>
      <c r="CM22" s="7">
        <f t="shared" si="133"/>
        <v>0</v>
      </c>
      <c r="CN22" s="13" t="e">
        <f t="shared" si="95"/>
        <v>#DIV/0!</v>
      </c>
      <c r="CO22" s="7"/>
      <c r="CP22" s="7"/>
      <c r="CQ22" s="13" t="e">
        <f t="shared" si="97"/>
        <v>#DIV/0!</v>
      </c>
      <c r="CR22" s="7"/>
      <c r="CS22" s="7"/>
      <c r="CT22" s="13" t="e">
        <f t="shared" si="99"/>
        <v>#DIV/0!</v>
      </c>
      <c r="CU22" s="7"/>
      <c r="CV22" s="7"/>
      <c r="CW22" s="13" t="e">
        <f t="shared" si="101"/>
        <v>#DIV/0!</v>
      </c>
      <c r="CX22" s="7"/>
      <c r="CY22" s="7"/>
      <c r="CZ22" s="13" t="e">
        <f t="shared" si="103"/>
        <v>#DIV/0!</v>
      </c>
      <c r="DA22" s="7"/>
      <c r="DB22" s="7"/>
      <c r="DC22" s="13" t="e">
        <f t="shared" si="105"/>
        <v>#DIV/0!</v>
      </c>
      <c r="DD22" s="7">
        <f t="shared" si="134"/>
        <v>0</v>
      </c>
      <c r="DE22" s="7">
        <f t="shared" si="135"/>
        <v>0</v>
      </c>
      <c r="DF22" s="13" t="e">
        <f t="shared" si="38"/>
        <v>#DIV/0!</v>
      </c>
      <c r="DG22" s="11"/>
      <c r="DH22" s="11"/>
      <c r="DI22" s="13" t="e">
        <f t="shared" si="106"/>
        <v>#DIV/0!</v>
      </c>
      <c r="DJ22" s="26"/>
      <c r="DK22" s="26"/>
      <c r="DL22" s="13" t="e">
        <f t="shared" si="107"/>
        <v>#DIV/0!</v>
      </c>
      <c r="DM22" s="26"/>
      <c r="DN22" s="26"/>
      <c r="DO22" s="13" t="e">
        <f t="shared" si="108"/>
        <v>#DIV/0!</v>
      </c>
      <c r="DP22" s="12"/>
      <c r="DQ22" s="12"/>
      <c r="DR22" s="13" t="e">
        <f t="shared" si="109"/>
        <v>#DIV/0!</v>
      </c>
      <c r="DS22" s="11"/>
      <c r="DT22" s="11"/>
      <c r="DU22" s="13" t="e">
        <f t="shared" si="110"/>
        <v>#DIV/0!</v>
      </c>
      <c r="DV22" s="7"/>
      <c r="DW22" s="7"/>
      <c r="DX22" s="13" t="e">
        <f t="shared" si="111"/>
        <v>#DIV/0!</v>
      </c>
      <c r="DY22" s="13"/>
      <c r="DZ22" s="13"/>
      <c r="EA22" s="13" t="e">
        <f t="shared" si="45"/>
        <v>#DIV/0!</v>
      </c>
      <c r="EB22" s="7">
        <f t="shared" ref="EB22:EB26" si="137">I22+X22+BE22+BQ22+CL22+DD22+BN22</f>
        <v>3400</v>
      </c>
      <c r="EC22" s="7">
        <f t="shared" si="136"/>
        <v>3400</v>
      </c>
      <c r="ED22" s="13">
        <f t="shared" si="2"/>
        <v>100</v>
      </c>
      <c r="EE22" s="62">
        <f t="shared" si="52"/>
        <v>1</v>
      </c>
      <c r="EF22" s="62">
        <f t="shared" si="53"/>
        <v>1</v>
      </c>
      <c r="EG22" s="62">
        <f t="shared" si="54"/>
        <v>1</v>
      </c>
      <c r="EH22" s="62">
        <f t="shared" si="55"/>
        <v>1</v>
      </c>
      <c r="EI22" s="62">
        <f t="shared" si="56"/>
        <v>1</v>
      </c>
      <c r="EJ22" s="62">
        <f t="shared" si="57"/>
        <v>1</v>
      </c>
      <c r="EK22" s="62">
        <f t="shared" si="58"/>
        <v>1</v>
      </c>
      <c r="EL22" s="62">
        <f t="shared" si="59"/>
        <v>1</v>
      </c>
      <c r="EM22" s="62">
        <f t="shared" si="60"/>
        <v>1</v>
      </c>
      <c r="EN22" s="62">
        <f t="shared" si="61"/>
        <v>1</v>
      </c>
      <c r="EO22" s="62">
        <f t="shared" si="62"/>
        <v>1</v>
      </c>
      <c r="EP22" s="62">
        <f t="shared" si="63"/>
        <v>1</v>
      </c>
      <c r="EQ22" s="62">
        <f t="shared" si="64"/>
        <v>12</v>
      </c>
    </row>
    <row r="23" spans="1:147" x14ac:dyDescent="0.25">
      <c r="A23" s="6" t="s">
        <v>58</v>
      </c>
      <c r="B23" s="6">
        <v>244</v>
      </c>
      <c r="C23" s="6" t="s">
        <v>59</v>
      </c>
      <c r="D23" s="14"/>
      <c r="E23" s="14"/>
      <c r="F23" s="9">
        <f t="shared" si="122"/>
        <v>3248943</v>
      </c>
      <c r="G23" s="9">
        <f t="shared" si="123"/>
        <v>2956907.58</v>
      </c>
      <c r="H23" s="13">
        <f t="shared" si="5"/>
        <v>91.011371390633826</v>
      </c>
      <c r="I23" s="7">
        <f t="shared" si="124"/>
        <v>0</v>
      </c>
      <c r="J23" s="7">
        <f t="shared" si="125"/>
        <v>0</v>
      </c>
      <c r="K23" s="13" t="e">
        <f t="shared" si="6"/>
        <v>#DIV/0!</v>
      </c>
      <c r="L23" s="7"/>
      <c r="M23" s="7"/>
      <c r="N23" s="13" t="e">
        <f t="shared" si="77"/>
        <v>#DIV/0!</v>
      </c>
      <c r="O23" s="12"/>
      <c r="P23" s="12"/>
      <c r="Q23" s="13" t="e">
        <f t="shared" si="78"/>
        <v>#DIV/0!</v>
      </c>
      <c r="R23" s="7"/>
      <c r="S23" s="7"/>
      <c r="T23" s="13" t="e">
        <f t="shared" si="116"/>
        <v>#DIV/0!</v>
      </c>
      <c r="U23" s="13"/>
      <c r="V23" s="13"/>
      <c r="W23" s="13"/>
      <c r="X23" s="7">
        <f t="shared" si="126"/>
        <v>3248943</v>
      </c>
      <c r="Y23" s="7">
        <f t="shared" si="127"/>
        <v>2956907.58</v>
      </c>
      <c r="Z23" s="13">
        <f t="shared" si="12"/>
        <v>91.011371390633826</v>
      </c>
      <c r="AA23" s="11"/>
      <c r="AB23" s="11"/>
      <c r="AC23" s="13" t="e">
        <f t="shared" si="80"/>
        <v>#DIV/0!</v>
      </c>
      <c r="AD23" s="12"/>
      <c r="AE23" s="12"/>
      <c r="AF23" s="13" t="e">
        <f t="shared" si="81"/>
        <v>#DIV/0!</v>
      </c>
      <c r="AG23" s="11"/>
      <c r="AH23" s="11"/>
      <c r="AI23" s="13" t="e">
        <f t="shared" si="82"/>
        <v>#DIV/0!</v>
      </c>
      <c r="AJ23" s="11"/>
      <c r="AK23" s="11"/>
      <c r="AL23" s="13" t="e">
        <f t="shared" si="83"/>
        <v>#DIV/0!</v>
      </c>
      <c r="AM23" s="12"/>
      <c r="AN23" s="12"/>
      <c r="AO23" s="13" t="e">
        <f t="shared" si="84"/>
        <v>#DIV/0!</v>
      </c>
      <c r="AP23" s="7">
        <v>3019043</v>
      </c>
      <c r="AQ23" s="7">
        <v>2727007.58</v>
      </c>
      <c r="AR23" s="13">
        <f t="shared" si="85"/>
        <v>90.32688769255688</v>
      </c>
      <c r="AS23" s="7">
        <v>229900</v>
      </c>
      <c r="AT23" s="7">
        <v>229900</v>
      </c>
      <c r="AU23" s="13">
        <f t="shared" si="86"/>
        <v>100</v>
      </c>
      <c r="AV23" s="13"/>
      <c r="AW23" s="13"/>
      <c r="AX23" s="13"/>
      <c r="AY23" s="7"/>
      <c r="AZ23" s="7"/>
      <c r="BA23" s="13" t="e">
        <f t="shared" si="87"/>
        <v>#DIV/0!</v>
      </c>
      <c r="BB23" s="13"/>
      <c r="BC23" s="13"/>
      <c r="BD23" s="13" t="e">
        <f t="shared" si="88"/>
        <v>#DIV/0!</v>
      </c>
      <c r="BE23" s="13">
        <f t="shared" si="128"/>
        <v>0</v>
      </c>
      <c r="BF23" s="13">
        <f t="shared" si="129"/>
        <v>0</v>
      </c>
      <c r="BG23" s="13" t="e">
        <f t="shared" si="89"/>
        <v>#DIV/0!</v>
      </c>
      <c r="BH23" s="12"/>
      <c r="BI23" s="12"/>
      <c r="BJ23" s="13" t="e">
        <f t="shared" si="90"/>
        <v>#DIV/0!</v>
      </c>
      <c r="BK23" s="13"/>
      <c r="BL23" s="13"/>
      <c r="BM23" s="13"/>
      <c r="BN23" s="14"/>
      <c r="BO23" s="14"/>
      <c r="BP23" s="13" t="e">
        <f t="shared" si="91"/>
        <v>#DIV/0!</v>
      </c>
      <c r="BQ23" s="7">
        <f t="shared" si="130"/>
        <v>0</v>
      </c>
      <c r="BR23" s="7">
        <f t="shared" si="131"/>
        <v>0</v>
      </c>
      <c r="BS23" s="13" t="e">
        <f t="shared" si="92"/>
        <v>#DIV/0!</v>
      </c>
      <c r="BT23" s="14"/>
      <c r="BU23" s="14"/>
      <c r="BV23" s="13" t="e">
        <f t="shared" si="93"/>
        <v>#DIV/0!</v>
      </c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3" t="e">
        <f t="shared" si="94"/>
        <v>#DIV/0!</v>
      </c>
      <c r="CL23" s="7">
        <f t="shared" si="132"/>
        <v>0</v>
      </c>
      <c r="CM23" s="7">
        <f t="shared" si="133"/>
        <v>0</v>
      </c>
      <c r="CN23" s="13" t="e">
        <f t="shared" si="95"/>
        <v>#DIV/0!</v>
      </c>
      <c r="CO23" s="7">
        <f t="shared" ref="CO23" si="138">28500-28500</f>
        <v>0</v>
      </c>
      <c r="CP23" s="7"/>
      <c r="CQ23" s="13" t="e">
        <f t="shared" si="97"/>
        <v>#DIV/0!</v>
      </c>
      <c r="CR23" s="7">
        <f t="shared" ref="CR23" si="139">28500-28500</f>
        <v>0</v>
      </c>
      <c r="CS23" s="7"/>
      <c r="CT23" s="13" t="e">
        <f t="shared" si="99"/>
        <v>#DIV/0!</v>
      </c>
      <c r="CU23" s="7">
        <f t="shared" ref="CU23" si="140">28500-28500</f>
        <v>0</v>
      </c>
      <c r="CV23" s="7"/>
      <c r="CW23" s="13" t="e">
        <f t="shared" si="101"/>
        <v>#DIV/0!</v>
      </c>
      <c r="CX23" s="7">
        <f t="shared" ref="CX23" si="141">28500-28500</f>
        <v>0</v>
      </c>
      <c r="CY23" s="7"/>
      <c r="CZ23" s="13" t="e">
        <f t="shared" si="103"/>
        <v>#DIV/0!</v>
      </c>
      <c r="DA23" s="7">
        <f t="shared" ref="DA23" si="142">28500-28500</f>
        <v>0</v>
      </c>
      <c r="DB23" s="7"/>
      <c r="DC23" s="13" t="e">
        <f t="shared" si="105"/>
        <v>#DIV/0!</v>
      </c>
      <c r="DD23" s="7">
        <f t="shared" si="134"/>
        <v>78300</v>
      </c>
      <c r="DE23" s="7">
        <f t="shared" si="135"/>
        <v>78221.45</v>
      </c>
      <c r="DF23" s="13">
        <f t="shared" si="38"/>
        <v>99.89968071519796</v>
      </c>
      <c r="DG23" s="7"/>
      <c r="DH23" s="7"/>
      <c r="DI23" s="13" t="e">
        <f t="shared" si="106"/>
        <v>#DIV/0!</v>
      </c>
      <c r="DJ23" s="26"/>
      <c r="DK23" s="26"/>
      <c r="DL23" s="13" t="e">
        <f t="shared" si="107"/>
        <v>#DIV/0!</v>
      </c>
      <c r="DM23" s="26"/>
      <c r="DN23" s="26"/>
      <c r="DO23" s="13" t="e">
        <f t="shared" si="108"/>
        <v>#DIV/0!</v>
      </c>
      <c r="DP23" s="12"/>
      <c r="DQ23" s="12"/>
      <c r="DR23" s="13" t="e">
        <f t="shared" si="109"/>
        <v>#DIV/0!</v>
      </c>
      <c r="DS23" s="11"/>
      <c r="DT23" s="11"/>
      <c r="DU23" s="13" t="e">
        <f t="shared" si="110"/>
        <v>#DIV/0!</v>
      </c>
      <c r="DV23" s="7">
        <v>78300</v>
      </c>
      <c r="DW23" s="7">
        <v>78221.45</v>
      </c>
      <c r="DX23" s="13">
        <f t="shared" si="111"/>
        <v>99.89968071519796</v>
      </c>
      <c r="DY23" s="13"/>
      <c r="DZ23" s="13"/>
      <c r="EA23" s="13" t="e">
        <f t="shared" si="45"/>
        <v>#DIV/0!</v>
      </c>
      <c r="EB23" s="7">
        <f t="shared" si="137"/>
        <v>3327243</v>
      </c>
      <c r="EC23" s="7">
        <f t="shared" si="136"/>
        <v>3035129.0300000003</v>
      </c>
      <c r="ED23" s="13">
        <f t="shared" si="2"/>
        <v>91.220539948539979</v>
      </c>
      <c r="EE23" s="62">
        <f t="shared" si="52"/>
        <v>1</v>
      </c>
      <c r="EF23" s="62">
        <f t="shared" si="53"/>
        <v>1</v>
      </c>
      <c r="EG23" s="62">
        <f t="shared" si="54"/>
        <v>1</v>
      </c>
      <c r="EH23" s="62">
        <f t="shared" si="55"/>
        <v>1</v>
      </c>
      <c r="EI23" s="62">
        <f t="shared" si="56"/>
        <v>1</v>
      </c>
      <c r="EJ23" s="62">
        <f t="shared" si="57"/>
        <v>1</v>
      </c>
      <c r="EK23" s="62">
        <f t="shared" si="58"/>
        <v>1</v>
      </c>
      <c r="EL23" s="62">
        <f t="shared" si="59"/>
        <v>1</v>
      </c>
      <c r="EM23" s="62">
        <f t="shared" si="60"/>
        <v>1</v>
      </c>
      <c r="EN23" s="62">
        <f t="shared" si="61"/>
        <v>1</v>
      </c>
      <c r="EO23" s="62">
        <f t="shared" si="62"/>
        <v>1</v>
      </c>
      <c r="EP23" s="62">
        <f t="shared" si="63"/>
        <v>1</v>
      </c>
      <c r="EQ23" s="62">
        <f t="shared" si="64"/>
        <v>12</v>
      </c>
    </row>
    <row r="24" spans="1:147" s="62" customFormat="1" x14ac:dyDescent="0.25">
      <c r="A24" s="6"/>
      <c r="B24" s="6">
        <v>853</v>
      </c>
      <c r="C24" s="6"/>
      <c r="D24" s="14"/>
      <c r="E24" s="14"/>
      <c r="F24" s="9">
        <f t="shared" ref="F24" si="143">I24+X24+BE24+BQ24+CL24+BN24</f>
        <v>100000</v>
      </c>
      <c r="G24" s="9">
        <f t="shared" ref="G24" si="144">J24+Y24+BF24+BR24+CM24+BO24</f>
        <v>100000</v>
      </c>
      <c r="H24" s="13">
        <f t="shared" ref="H24" si="145">G24/F24*100</f>
        <v>100</v>
      </c>
      <c r="I24" s="7"/>
      <c r="J24" s="7"/>
      <c r="K24" s="13"/>
      <c r="L24" s="7"/>
      <c r="M24" s="7"/>
      <c r="N24" s="13"/>
      <c r="O24" s="12"/>
      <c r="P24" s="12"/>
      <c r="Q24" s="13"/>
      <c r="R24" s="7"/>
      <c r="S24" s="7"/>
      <c r="T24" s="13"/>
      <c r="U24" s="13"/>
      <c r="V24" s="13"/>
      <c r="W24" s="13"/>
      <c r="X24" s="7">
        <f t="shared" ref="X24" si="146">AA24+AD24+AG24+AJ24+AP24+AS24+AM24</f>
        <v>0</v>
      </c>
      <c r="Y24" s="7">
        <f t="shared" ref="Y24" si="147">AB24+AE24+AH24+AK24+AQ24+AT24+AN24</f>
        <v>0</v>
      </c>
      <c r="Z24" s="13" t="e">
        <f t="shared" ref="Z24" si="148">Y24/X24*100</f>
        <v>#DIV/0!</v>
      </c>
      <c r="AA24" s="11"/>
      <c r="AB24" s="11"/>
      <c r="AC24" s="13"/>
      <c r="AD24" s="12"/>
      <c r="AE24" s="12"/>
      <c r="AF24" s="13"/>
      <c r="AG24" s="11"/>
      <c r="AH24" s="11"/>
      <c r="AI24" s="13"/>
      <c r="AJ24" s="11"/>
      <c r="AK24" s="11"/>
      <c r="AL24" s="13"/>
      <c r="AM24" s="12"/>
      <c r="AN24" s="12"/>
      <c r="AO24" s="13"/>
      <c r="AP24" s="7"/>
      <c r="AQ24" s="7"/>
      <c r="AR24" s="13"/>
      <c r="AS24" s="7"/>
      <c r="AT24" s="7"/>
      <c r="AU24" s="13"/>
      <c r="AV24" s="13"/>
      <c r="AW24" s="13"/>
      <c r="AX24" s="13"/>
      <c r="AY24" s="7"/>
      <c r="AZ24" s="7"/>
      <c r="BA24" s="13"/>
      <c r="BB24" s="13"/>
      <c r="BC24" s="13"/>
      <c r="BD24" s="13"/>
      <c r="BE24" s="13"/>
      <c r="BF24" s="13"/>
      <c r="BG24" s="13"/>
      <c r="BH24" s="12"/>
      <c r="BI24" s="12"/>
      <c r="BJ24" s="13"/>
      <c r="BK24" s="13"/>
      <c r="BL24" s="13"/>
      <c r="BM24" s="13"/>
      <c r="BN24" s="14"/>
      <c r="BO24" s="14"/>
      <c r="BP24" s="13"/>
      <c r="BQ24" s="7"/>
      <c r="BR24" s="7"/>
      <c r="BS24" s="13"/>
      <c r="BT24" s="14"/>
      <c r="BU24" s="14"/>
      <c r="BV24" s="13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3"/>
      <c r="CL24" s="7">
        <f t="shared" ref="CL24" si="149">CO24+CR24+CU24+CX24+DA24</f>
        <v>100000</v>
      </c>
      <c r="CM24" s="7">
        <f t="shared" ref="CM24" si="150">CP24+CS24+CV24+CY24+DB24</f>
        <v>100000</v>
      </c>
      <c r="CN24" s="13">
        <f t="shared" ref="CN24" si="151">CM24/CL24*100</f>
        <v>100</v>
      </c>
      <c r="CO24" s="7"/>
      <c r="CP24" s="7"/>
      <c r="CQ24" s="13"/>
      <c r="CR24" s="7">
        <v>100000</v>
      </c>
      <c r="CS24" s="7">
        <v>100000</v>
      </c>
      <c r="CT24" s="13">
        <f t="shared" si="99"/>
        <v>100</v>
      </c>
      <c r="CU24" s="7"/>
      <c r="CV24" s="7"/>
      <c r="CW24" s="13"/>
      <c r="CX24" s="7"/>
      <c r="CY24" s="7"/>
      <c r="CZ24" s="13"/>
      <c r="DA24" s="7"/>
      <c r="DB24" s="7"/>
      <c r="DC24" s="13"/>
      <c r="DD24" s="7"/>
      <c r="DE24" s="7"/>
      <c r="DF24" s="13"/>
      <c r="DG24" s="7"/>
      <c r="DH24" s="7"/>
      <c r="DI24" s="13"/>
      <c r="DJ24" s="26"/>
      <c r="DK24" s="26"/>
      <c r="DL24" s="13"/>
      <c r="DM24" s="26"/>
      <c r="DN24" s="26"/>
      <c r="DO24" s="13"/>
      <c r="DP24" s="12"/>
      <c r="DQ24" s="12"/>
      <c r="DR24" s="13"/>
      <c r="DS24" s="11"/>
      <c r="DT24" s="11"/>
      <c r="DU24" s="13"/>
      <c r="DV24" s="7"/>
      <c r="DW24" s="7"/>
      <c r="DX24" s="13"/>
      <c r="DY24" s="13"/>
      <c r="DZ24" s="13"/>
      <c r="EA24" s="13"/>
      <c r="EB24" s="7">
        <f t="shared" ref="EB24" si="152">I24+X24+BE24+BQ24+CL24+DD24+BN24</f>
        <v>100000</v>
      </c>
      <c r="EC24" s="7">
        <f t="shared" ref="EC24" si="153">J24+Y24+BF24+BR24+CM24+DE24+BO24</f>
        <v>100000</v>
      </c>
      <c r="ED24" s="13">
        <f t="shared" ref="ED24" si="154">EC24/EB24*100</f>
        <v>100</v>
      </c>
    </row>
    <row r="25" spans="1:147" x14ac:dyDescent="0.25">
      <c r="A25" s="6" t="s">
        <v>60</v>
      </c>
      <c r="B25" s="6">
        <v>244</v>
      </c>
      <c r="C25" s="6" t="s">
        <v>61</v>
      </c>
      <c r="D25" s="14"/>
      <c r="E25" s="14"/>
      <c r="F25" s="9">
        <f t="shared" si="122"/>
        <v>0</v>
      </c>
      <c r="G25" s="9">
        <f t="shared" si="123"/>
        <v>0</v>
      </c>
      <c r="H25" s="13" t="e">
        <f t="shared" si="5"/>
        <v>#DIV/0!</v>
      </c>
      <c r="I25" s="7">
        <f t="shared" si="124"/>
        <v>0</v>
      </c>
      <c r="J25" s="7">
        <f t="shared" si="125"/>
        <v>0</v>
      </c>
      <c r="K25" s="13" t="e">
        <f t="shared" si="6"/>
        <v>#DIV/0!</v>
      </c>
      <c r="L25" s="7"/>
      <c r="M25" s="7"/>
      <c r="N25" s="13" t="e">
        <f t="shared" si="77"/>
        <v>#DIV/0!</v>
      </c>
      <c r="O25" s="12"/>
      <c r="P25" s="12"/>
      <c r="Q25" s="13" t="e">
        <f t="shared" si="78"/>
        <v>#DIV/0!</v>
      </c>
      <c r="R25" s="7"/>
      <c r="S25" s="7"/>
      <c r="T25" s="13" t="e">
        <f t="shared" si="116"/>
        <v>#DIV/0!</v>
      </c>
      <c r="U25" s="13"/>
      <c r="V25" s="13"/>
      <c r="W25" s="13"/>
      <c r="X25" s="7">
        <f t="shared" si="126"/>
        <v>0</v>
      </c>
      <c r="Y25" s="7">
        <f t="shared" si="127"/>
        <v>0</v>
      </c>
      <c r="Z25" s="13" t="e">
        <f t="shared" si="12"/>
        <v>#DIV/0!</v>
      </c>
      <c r="AA25" s="11"/>
      <c r="AB25" s="11"/>
      <c r="AC25" s="13" t="e">
        <f t="shared" si="80"/>
        <v>#DIV/0!</v>
      </c>
      <c r="AD25" s="12"/>
      <c r="AE25" s="12"/>
      <c r="AF25" s="13" t="e">
        <f t="shared" si="81"/>
        <v>#DIV/0!</v>
      </c>
      <c r="AG25" s="11"/>
      <c r="AH25" s="11"/>
      <c r="AI25" s="13" t="e">
        <f t="shared" si="82"/>
        <v>#DIV/0!</v>
      </c>
      <c r="AJ25" s="11"/>
      <c r="AK25" s="11"/>
      <c r="AL25" s="13" t="e">
        <f t="shared" si="83"/>
        <v>#DIV/0!</v>
      </c>
      <c r="AM25" s="12"/>
      <c r="AN25" s="12"/>
      <c r="AO25" s="13" t="e">
        <f t="shared" si="84"/>
        <v>#DIV/0!</v>
      </c>
      <c r="AP25" s="11"/>
      <c r="AQ25" s="11"/>
      <c r="AR25" s="13" t="e">
        <f t="shared" si="85"/>
        <v>#DIV/0!</v>
      </c>
      <c r="AS25" s="45"/>
      <c r="AT25" s="7"/>
      <c r="AU25" s="13" t="e">
        <f t="shared" si="86"/>
        <v>#DIV/0!</v>
      </c>
      <c r="AV25" s="13"/>
      <c r="AW25" s="13"/>
      <c r="AX25" s="13"/>
      <c r="AY25" s="45"/>
      <c r="AZ25" s="7"/>
      <c r="BA25" s="13" t="e">
        <f t="shared" si="87"/>
        <v>#DIV/0!</v>
      </c>
      <c r="BB25" s="13"/>
      <c r="BC25" s="13"/>
      <c r="BD25" s="13" t="e">
        <f t="shared" si="88"/>
        <v>#DIV/0!</v>
      </c>
      <c r="BE25" s="13">
        <f t="shared" si="128"/>
        <v>0</v>
      </c>
      <c r="BF25" s="13">
        <f t="shared" si="129"/>
        <v>0</v>
      </c>
      <c r="BG25" s="13" t="e">
        <f t="shared" si="89"/>
        <v>#DIV/0!</v>
      </c>
      <c r="BH25" s="12"/>
      <c r="BI25" s="12"/>
      <c r="BJ25" s="13" t="e">
        <f t="shared" si="90"/>
        <v>#DIV/0!</v>
      </c>
      <c r="BK25" s="13"/>
      <c r="BL25" s="13"/>
      <c r="BM25" s="13"/>
      <c r="BN25" s="14"/>
      <c r="BO25" s="14"/>
      <c r="BP25" s="13" t="e">
        <f t="shared" si="91"/>
        <v>#DIV/0!</v>
      </c>
      <c r="BQ25" s="7">
        <f t="shared" si="130"/>
        <v>0</v>
      </c>
      <c r="BR25" s="7">
        <f t="shared" si="131"/>
        <v>0</v>
      </c>
      <c r="BS25" s="13" t="e">
        <f t="shared" si="92"/>
        <v>#DIV/0!</v>
      </c>
      <c r="BT25" s="14"/>
      <c r="BU25" s="14"/>
      <c r="BV25" s="13" t="e">
        <f t="shared" si="93"/>
        <v>#DIV/0!</v>
      </c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3" t="e">
        <f t="shared" si="94"/>
        <v>#DIV/0!</v>
      </c>
      <c r="CL25" s="7">
        <f t="shared" si="132"/>
        <v>0</v>
      </c>
      <c r="CM25" s="7">
        <f t="shared" si="133"/>
        <v>0</v>
      </c>
      <c r="CN25" s="13" t="e">
        <f t="shared" si="95"/>
        <v>#DIV/0!</v>
      </c>
      <c r="CO25" s="7"/>
      <c r="CP25" s="7"/>
      <c r="CQ25" s="13" t="e">
        <f t="shared" si="97"/>
        <v>#DIV/0!</v>
      </c>
      <c r="CR25" s="7"/>
      <c r="CS25" s="7"/>
      <c r="CT25" s="13" t="e">
        <f t="shared" si="99"/>
        <v>#DIV/0!</v>
      </c>
      <c r="CU25" s="7"/>
      <c r="CV25" s="7"/>
      <c r="CW25" s="13" t="e">
        <f t="shared" si="101"/>
        <v>#DIV/0!</v>
      </c>
      <c r="CX25" s="7"/>
      <c r="CY25" s="7"/>
      <c r="CZ25" s="13" t="e">
        <f t="shared" si="103"/>
        <v>#DIV/0!</v>
      </c>
      <c r="DA25" s="7"/>
      <c r="DB25" s="7"/>
      <c r="DC25" s="13" t="e">
        <f t="shared" si="105"/>
        <v>#DIV/0!</v>
      </c>
      <c r="DD25" s="7">
        <f t="shared" si="134"/>
        <v>0</v>
      </c>
      <c r="DE25" s="7">
        <f t="shared" si="135"/>
        <v>0</v>
      </c>
      <c r="DF25" s="13" t="e">
        <f t="shared" si="38"/>
        <v>#DIV/0!</v>
      </c>
      <c r="DG25" s="7"/>
      <c r="DH25" s="7"/>
      <c r="DI25" s="13" t="e">
        <f t="shared" si="106"/>
        <v>#DIV/0!</v>
      </c>
      <c r="DJ25" s="26"/>
      <c r="DK25" s="26"/>
      <c r="DL25" s="13" t="e">
        <f t="shared" si="107"/>
        <v>#DIV/0!</v>
      </c>
      <c r="DM25" s="26"/>
      <c r="DN25" s="26"/>
      <c r="DO25" s="13" t="e">
        <f t="shared" si="108"/>
        <v>#DIV/0!</v>
      </c>
      <c r="DP25" s="12"/>
      <c r="DQ25" s="12"/>
      <c r="DR25" s="13" t="e">
        <f t="shared" si="109"/>
        <v>#DIV/0!</v>
      </c>
      <c r="DS25" s="11"/>
      <c r="DT25" s="11"/>
      <c r="DU25" s="13" t="e">
        <f t="shared" si="110"/>
        <v>#DIV/0!</v>
      </c>
      <c r="DV25" s="7"/>
      <c r="DW25" s="7"/>
      <c r="DX25" s="13" t="e">
        <f t="shared" si="111"/>
        <v>#DIV/0!</v>
      </c>
      <c r="DY25" s="13"/>
      <c r="DZ25" s="13"/>
      <c r="EA25" s="13" t="e">
        <f t="shared" si="45"/>
        <v>#DIV/0!</v>
      </c>
      <c r="EB25" s="7">
        <f t="shared" si="137"/>
        <v>0</v>
      </c>
      <c r="EC25" s="7">
        <f t="shared" si="136"/>
        <v>0</v>
      </c>
      <c r="ED25" s="13" t="e">
        <f t="shared" si="2"/>
        <v>#DIV/0!</v>
      </c>
      <c r="EE25" s="62">
        <f t="shared" si="52"/>
        <v>1</v>
      </c>
      <c r="EF25" s="62">
        <f t="shared" si="53"/>
        <v>1</v>
      </c>
      <c r="EG25" s="62">
        <f t="shared" si="54"/>
        <v>1</v>
      </c>
      <c r="EH25" s="62">
        <f t="shared" si="55"/>
        <v>1</v>
      </c>
      <c r="EI25" s="62">
        <f t="shared" si="56"/>
        <v>1</v>
      </c>
      <c r="EJ25" s="62">
        <f t="shared" si="57"/>
        <v>1</v>
      </c>
      <c r="EK25" s="62">
        <f t="shared" si="58"/>
        <v>1</v>
      </c>
      <c r="EL25" s="62">
        <f t="shared" si="59"/>
        <v>1</v>
      </c>
      <c r="EM25" s="62">
        <f t="shared" si="60"/>
        <v>1</v>
      </c>
      <c r="EN25" s="62">
        <f t="shared" si="61"/>
        <v>1</v>
      </c>
      <c r="EO25" s="62">
        <f t="shared" si="62"/>
        <v>1</v>
      </c>
      <c r="EP25" s="62">
        <f t="shared" si="63"/>
        <v>1</v>
      </c>
      <c r="EQ25" s="62">
        <f t="shared" si="64"/>
        <v>12</v>
      </c>
    </row>
    <row r="26" spans="1:147" x14ac:dyDescent="0.25">
      <c r="A26" s="6"/>
      <c r="B26" s="51">
        <v>245</v>
      </c>
      <c r="C26" s="51" t="s">
        <v>90</v>
      </c>
      <c r="D26" s="14"/>
      <c r="E26" s="14"/>
      <c r="F26" s="9">
        <f t="shared" si="122"/>
        <v>0</v>
      </c>
      <c r="G26" s="9">
        <f t="shared" si="123"/>
        <v>0</v>
      </c>
      <c r="H26" s="13" t="e">
        <f t="shared" si="5"/>
        <v>#DIV/0!</v>
      </c>
      <c r="I26" s="7">
        <f t="shared" si="124"/>
        <v>0</v>
      </c>
      <c r="J26" s="7">
        <f t="shared" si="125"/>
        <v>0</v>
      </c>
      <c r="K26" s="13" t="e">
        <f t="shared" si="6"/>
        <v>#DIV/0!</v>
      </c>
      <c r="L26" s="7"/>
      <c r="M26" s="7"/>
      <c r="N26" s="13" t="e">
        <f t="shared" si="77"/>
        <v>#DIV/0!</v>
      </c>
      <c r="O26" s="12"/>
      <c r="P26" s="12"/>
      <c r="Q26" s="13" t="e">
        <f t="shared" si="78"/>
        <v>#DIV/0!</v>
      </c>
      <c r="R26" s="7"/>
      <c r="S26" s="7"/>
      <c r="T26" s="13" t="e">
        <f t="shared" si="116"/>
        <v>#DIV/0!</v>
      </c>
      <c r="U26" s="13"/>
      <c r="V26" s="13"/>
      <c r="W26" s="13"/>
      <c r="X26" s="7">
        <f t="shared" si="126"/>
        <v>0</v>
      </c>
      <c r="Y26" s="7">
        <f t="shared" si="127"/>
        <v>0</v>
      </c>
      <c r="Z26" s="13" t="e">
        <f t="shared" si="12"/>
        <v>#DIV/0!</v>
      </c>
      <c r="AA26" s="11"/>
      <c r="AB26" s="11"/>
      <c r="AC26" s="13" t="e">
        <f t="shared" si="80"/>
        <v>#DIV/0!</v>
      </c>
      <c r="AD26" s="12"/>
      <c r="AE26" s="12"/>
      <c r="AF26" s="13" t="e">
        <f t="shared" si="81"/>
        <v>#DIV/0!</v>
      </c>
      <c r="AG26" s="11"/>
      <c r="AH26" s="11"/>
      <c r="AI26" s="13" t="e">
        <f t="shared" si="82"/>
        <v>#DIV/0!</v>
      </c>
      <c r="AJ26" s="11"/>
      <c r="AK26" s="11"/>
      <c r="AL26" s="13" t="e">
        <f t="shared" si="83"/>
        <v>#DIV/0!</v>
      </c>
      <c r="AM26" s="12"/>
      <c r="AN26" s="12"/>
      <c r="AO26" s="13" t="e">
        <f t="shared" si="84"/>
        <v>#DIV/0!</v>
      </c>
      <c r="AP26" s="11"/>
      <c r="AQ26" s="11"/>
      <c r="AR26" s="13" t="e">
        <f t="shared" si="85"/>
        <v>#DIV/0!</v>
      </c>
      <c r="AS26" s="45"/>
      <c r="AT26" s="7"/>
      <c r="AU26" s="13" t="e">
        <f t="shared" si="86"/>
        <v>#DIV/0!</v>
      </c>
      <c r="AV26" s="13"/>
      <c r="AW26" s="13"/>
      <c r="AX26" s="13"/>
      <c r="AY26" s="45"/>
      <c r="AZ26" s="7"/>
      <c r="BA26" s="13" t="e">
        <f t="shared" si="87"/>
        <v>#DIV/0!</v>
      </c>
      <c r="BB26" s="13"/>
      <c r="BC26" s="13"/>
      <c r="BD26" s="13" t="e">
        <f t="shared" si="88"/>
        <v>#DIV/0!</v>
      </c>
      <c r="BE26" s="13"/>
      <c r="BF26" s="13"/>
      <c r="BG26" s="13" t="e">
        <f t="shared" si="89"/>
        <v>#DIV/0!</v>
      </c>
      <c r="BH26" s="12"/>
      <c r="BI26" s="12"/>
      <c r="BJ26" s="13" t="e">
        <f t="shared" si="90"/>
        <v>#DIV/0!</v>
      </c>
      <c r="BK26" s="13"/>
      <c r="BL26" s="13"/>
      <c r="BM26" s="13"/>
      <c r="BN26" s="14"/>
      <c r="BO26" s="14"/>
      <c r="BP26" s="13" t="e">
        <f t="shared" si="91"/>
        <v>#DIV/0!</v>
      </c>
      <c r="BQ26" s="7"/>
      <c r="BR26" s="7"/>
      <c r="BS26" s="13" t="e">
        <f t="shared" si="92"/>
        <v>#DIV/0!</v>
      </c>
      <c r="BT26" s="14"/>
      <c r="BU26" s="14"/>
      <c r="BV26" s="13" t="e">
        <f t="shared" si="93"/>
        <v>#DIV/0!</v>
      </c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3" t="e">
        <f t="shared" si="94"/>
        <v>#DIV/0!</v>
      </c>
      <c r="CL26" s="7">
        <f t="shared" si="132"/>
        <v>0</v>
      </c>
      <c r="CM26" s="7">
        <f t="shared" si="133"/>
        <v>0</v>
      </c>
      <c r="CN26" s="13" t="e">
        <f t="shared" si="95"/>
        <v>#DIV/0!</v>
      </c>
      <c r="CO26" s="7"/>
      <c r="CP26" s="7"/>
      <c r="CQ26" s="13" t="e">
        <f t="shared" si="97"/>
        <v>#DIV/0!</v>
      </c>
      <c r="CR26" s="7"/>
      <c r="CS26" s="7"/>
      <c r="CT26" s="13" t="e">
        <f t="shared" si="99"/>
        <v>#DIV/0!</v>
      </c>
      <c r="CU26" s="7"/>
      <c r="CV26" s="7"/>
      <c r="CW26" s="13" t="e">
        <f t="shared" si="101"/>
        <v>#DIV/0!</v>
      </c>
      <c r="CX26" s="7"/>
      <c r="CY26" s="7"/>
      <c r="CZ26" s="13" t="e">
        <f t="shared" si="103"/>
        <v>#DIV/0!</v>
      </c>
      <c r="DA26" s="7"/>
      <c r="DB26" s="7"/>
      <c r="DC26" s="13" t="e">
        <f t="shared" si="105"/>
        <v>#DIV/0!</v>
      </c>
      <c r="DD26" s="7">
        <f t="shared" si="134"/>
        <v>0</v>
      </c>
      <c r="DE26" s="7">
        <f t="shared" si="135"/>
        <v>0</v>
      </c>
      <c r="DF26" s="13" t="e">
        <f t="shared" si="38"/>
        <v>#DIV/0!</v>
      </c>
      <c r="DG26" s="7"/>
      <c r="DH26" s="7"/>
      <c r="DI26" s="13" t="e">
        <f t="shared" si="106"/>
        <v>#DIV/0!</v>
      </c>
      <c r="DJ26" s="26"/>
      <c r="DK26" s="26"/>
      <c r="DL26" s="13" t="e">
        <f t="shared" si="107"/>
        <v>#DIV/0!</v>
      </c>
      <c r="DM26" s="26"/>
      <c r="DN26" s="26"/>
      <c r="DO26" s="13" t="e">
        <f t="shared" si="108"/>
        <v>#DIV/0!</v>
      </c>
      <c r="DP26" s="12"/>
      <c r="DQ26" s="12"/>
      <c r="DR26" s="13" t="e">
        <f t="shared" si="109"/>
        <v>#DIV/0!</v>
      </c>
      <c r="DS26" s="11"/>
      <c r="DT26" s="11"/>
      <c r="DU26" s="13" t="e">
        <f t="shared" si="110"/>
        <v>#DIV/0!</v>
      </c>
      <c r="DV26" s="7"/>
      <c r="DW26" s="7"/>
      <c r="DX26" s="13" t="e">
        <f t="shared" si="111"/>
        <v>#DIV/0!</v>
      </c>
      <c r="DY26" s="13"/>
      <c r="DZ26" s="13"/>
      <c r="EA26" s="13" t="e">
        <f t="shared" si="45"/>
        <v>#DIV/0!</v>
      </c>
      <c r="EB26" s="7">
        <f t="shared" si="137"/>
        <v>0</v>
      </c>
      <c r="EC26" s="7">
        <f t="shared" si="136"/>
        <v>0</v>
      </c>
      <c r="ED26" s="13" t="e">
        <f t="shared" si="2"/>
        <v>#DIV/0!</v>
      </c>
      <c r="EE26" s="62">
        <f t="shared" si="52"/>
        <v>1</v>
      </c>
      <c r="EF26" s="62">
        <f t="shared" si="53"/>
        <v>1</v>
      </c>
      <c r="EG26" s="62">
        <f t="shared" si="54"/>
        <v>1</v>
      </c>
      <c r="EH26" s="62">
        <f t="shared" si="55"/>
        <v>1</v>
      </c>
      <c r="EI26" s="62">
        <f t="shared" si="56"/>
        <v>1</v>
      </c>
      <c r="EJ26" s="62">
        <f t="shared" si="57"/>
        <v>1</v>
      </c>
      <c r="EK26" s="62">
        <f t="shared" si="58"/>
        <v>1</v>
      </c>
      <c r="EL26" s="62">
        <f t="shared" si="59"/>
        <v>1</v>
      </c>
      <c r="EM26" s="62">
        <f t="shared" si="60"/>
        <v>1</v>
      </c>
      <c r="EN26" s="62">
        <f t="shared" si="61"/>
        <v>1</v>
      </c>
      <c r="EO26" s="62">
        <f t="shared" si="62"/>
        <v>1</v>
      </c>
      <c r="EP26" s="62">
        <f t="shared" si="63"/>
        <v>1</v>
      </c>
      <c r="EQ26" s="62">
        <f t="shared" si="64"/>
        <v>12</v>
      </c>
    </row>
    <row r="27" spans="1:147" x14ac:dyDescent="0.25">
      <c r="A27" s="14" t="s">
        <v>62</v>
      </c>
      <c r="B27" s="14"/>
      <c r="C27" s="14" t="s">
        <v>63</v>
      </c>
      <c r="D27" s="14"/>
      <c r="E27" s="14"/>
      <c r="F27" s="11">
        <f>SUM(F28:F41)</f>
        <v>2802598</v>
      </c>
      <c r="G27" s="11">
        <f>SUM(G28:G41)</f>
        <v>2798283.38</v>
      </c>
      <c r="H27" s="13">
        <f t="shared" si="5"/>
        <v>99.84604927285325</v>
      </c>
      <c r="I27" s="11">
        <f>SUM(I28:I41)</f>
        <v>0</v>
      </c>
      <c r="J27" s="11">
        <f>SUM(J28:J41)</f>
        <v>0</v>
      </c>
      <c r="K27" s="13" t="e">
        <f t="shared" si="6"/>
        <v>#DIV/0!</v>
      </c>
      <c r="L27" s="11">
        <f>SUM(L28:L41)</f>
        <v>0</v>
      </c>
      <c r="M27" s="11">
        <f>SUM(M28:M41)</f>
        <v>0</v>
      </c>
      <c r="N27" s="13" t="e">
        <f t="shared" si="77"/>
        <v>#DIV/0!</v>
      </c>
      <c r="O27" s="11">
        <f>SUM(O28:O41)</f>
        <v>0</v>
      </c>
      <c r="P27" s="11">
        <f>SUM(P28:P41)</f>
        <v>0</v>
      </c>
      <c r="Q27" s="13" t="e">
        <f t="shared" si="78"/>
        <v>#DIV/0!</v>
      </c>
      <c r="R27" s="11">
        <f>SUM(R28:R41)</f>
        <v>0</v>
      </c>
      <c r="S27" s="11">
        <f>SUM(S28:S41)</f>
        <v>0</v>
      </c>
      <c r="T27" s="13" t="e">
        <f t="shared" si="116"/>
        <v>#DIV/0!</v>
      </c>
      <c r="U27" s="13"/>
      <c r="V27" s="13"/>
      <c r="W27" s="13"/>
      <c r="X27" s="11">
        <f>SUM(X28:X41)</f>
        <v>2673198</v>
      </c>
      <c r="Y27" s="11">
        <f>SUM(Y28:Y41)</f>
        <v>2670782.13</v>
      </c>
      <c r="Z27" s="13">
        <f t="shared" si="12"/>
        <v>99.909626222973387</v>
      </c>
      <c r="AA27" s="11">
        <f>SUM(AA28:AA43)</f>
        <v>0</v>
      </c>
      <c r="AB27" s="11">
        <f>SUM(AB28:AB43)</f>
        <v>0</v>
      </c>
      <c r="AC27" s="13" t="e">
        <f t="shared" si="80"/>
        <v>#DIV/0!</v>
      </c>
      <c r="AD27" s="11">
        <f>SUM(AD28:AD43)</f>
        <v>30600</v>
      </c>
      <c r="AE27" s="11">
        <f>SUM(AE28:AE43)</f>
        <v>30600</v>
      </c>
      <c r="AF27" s="13">
        <f t="shared" si="81"/>
        <v>100</v>
      </c>
      <c r="AG27" s="11">
        <f>SUM(AG28:AG43)</f>
        <v>469198</v>
      </c>
      <c r="AH27" s="11">
        <f>SUM(AH28:AH43)</f>
        <v>467753.51</v>
      </c>
      <c r="AI27" s="13">
        <f t="shared" si="82"/>
        <v>99.692136368867736</v>
      </c>
      <c r="AJ27" s="11">
        <f>SUM(AJ28:AJ43)</f>
        <v>0</v>
      </c>
      <c r="AK27" s="11">
        <f>SUM(AK28:AK43)</f>
        <v>0</v>
      </c>
      <c r="AL27" s="13" t="e">
        <f t="shared" si="83"/>
        <v>#DIV/0!</v>
      </c>
      <c r="AM27" s="11">
        <f>SUM(AM28:AM43)</f>
        <v>0</v>
      </c>
      <c r="AN27" s="11">
        <f>SUM(AN28:AN43)</f>
        <v>0</v>
      </c>
      <c r="AO27" s="13" t="e">
        <f t="shared" si="84"/>
        <v>#DIV/0!</v>
      </c>
      <c r="AP27" s="11">
        <f>SUM(AP28:AP41)</f>
        <v>69000</v>
      </c>
      <c r="AQ27" s="11">
        <f>SUM(AQ28:AQ43)</f>
        <v>68126.070000000007</v>
      </c>
      <c r="AR27" s="13">
        <f t="shared" si="85"/>
        <v>98.733434782608711</v>
      </c>
      <c r="AS27" s="11">
        <f>SUM(AS28:AS41)</f>
        <v>2104400</v>
      </c>
      <c r="AT27" s="11">
        <f>SUM(AT28:AT41)</f>
        <v>2104302.5499999998</v>
      </c>
      <c r="AU27" s="13">
        <f t="shared" si="86"/>
        <v>99.99536922638282</v>
      </c>
      <c r="AV27" s="13"/>
      <c r="AW27" s="13"/>
      <c r="AX27" s="13"/>
      <c r="AY27" s="11">
        <f>SUM(AY28:AY43)</f>
        <v>0</v>
      </c>
      <c r="AZ27" s="11">
        <f>SUM(AZ28:AZ43)</f>
        <v>0</v>
      </c>
      <c r="BA27" s="13" t="e">
        <f t="shared" si="87"/>
        <v>#DIV/0!</v>
      </c>
      <c r="BB27" s="13"/>
      <c r="BC27" s="13"/>
      <c r="BD27" s="13" t="e">
        <f t="shared" si="88"/>
        <v>#DIV/0!</v>
      </c>
      <c r="BE27" s="11">
        <f>SUM(BE28:BE41)</f>
        <v>0</v>
      </c>
      <c r="BF27" s="11">
        <f>SUM(BF28:BF41)</f>
        <v>0</v>
      </c>
      <c r="BG27" s="13" t="e">
        <f t="shared" si="89"/>
        <v>#DIV/0!</v>
      </c>
      <c r="BH27" s="11">
        <f>SUM(BH28:BH41)</f>
        <v>0</v>
      </c>
      <c r="BI27" s="11">
        <f>SUM(BI28:BI41)</f>
        <v>0</v>
      </c>
      <c r="BJ27" s="13" t="e">
        <f t="shared" si="90"/>
        <v>#DIV/0!</v>
      </c>
      <c r="BK27" s="13"/>
      <c r="BL27" s="13"/>
      <c r="BM27" s="13"/>
      <c r="BN27" s="11">
        <f>SUM(BN28:BN41)</f>
        <v>0</v>
      </c>
      <c r="BO27" s="11">
        <f>SUM(BO28:BO41)</f>
        <v>0</v>
      </c>
      <c r="BP27" s="13" t="e">
        <f t="shared" si="91"/>
        <v>#DIV/0!</v>
      </c>
      <c r="BQ27" s="11">
        <f>SUM(BQ28:BQ41)</f>
        <v>0</v>
      </c>
      <c r="BR27" s="11">
        <f>SUM(BR28:BR41)</f>
        <v>0</v>
      </c>
      <c r="BS27" s="13" t="e">
        <f t="shared" si="92"/>
        <v>#DIV/0!</v>
      </c>
      <c r="BT27" s="11">
        <f>SUM(BT28:BT41)</f>
        <v>0</v>
      </c>
      <c r="BU27" s="11">
        <f>SUM(BU28:BU41)</f>
        <v>0</v>
      </c>
      <c r="BV27" s="13" t="e">
        <f t="shared" si="93"/>
        <v>#DIV/0!</v>
      </c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1">
        <f>SUM(CI28:CI41)</f>
        <v>0</v>
      </c>
      <c r="CJ27" s="11">
        <f>SUM(CJ28:CJ41)</f>
        <v>0</v>
      </c>
      <c r="CK27" s="13" t="e">
        <f t="shared" si="94"/>
        <v>#DIV/0!</v>
      </c>
      <c r="CL27" s="11">
        <f>SUM(CL28:CL41)</f>
        <v>129400</v>
      </c>
      <c r="CM27" s="11">
        <f>SUM(CM28:CM41)</f>
        <v>127501.25</v>
      </c>
      <c r="CN27" s="13">
        <f t="shared" si="95"/>
        <v>98.532650695517773</v>
      </c>
      <c r="CO27" s="11">
        <f>SUM(CO28:CO41)</f>
        <v>79000</v>
      </c>
      <c r="CP27" s="11">
        <f>SUM(CP28:CP41)</f>
        <v>77580</v>
      </c>
      <c r="CQ27" s="13">
        <f t="shared" si="97"/>
        <v>98.202531645569621</v>
      </c>
      <c r="CR27" s="11">
        <f>SUM(CR28:CR41)</f>
        <v>38400</v>
      </c>
      <c r="CS27" s="11">
        <f>SUM(CS28:CS41)</f>
        <v>37921.25</v>
      </c>
      <c r="CT27" s="13">
        <f t="shared" si="99"/>
        <v>98.753255208333329</v>
      </c>
      <c r="CU27" s="11">
        <f>SUM(CU28:CU41)</f>
        <v>0</v>
      </c>
      <c r="CV27" s="11">
        <f>SUM(CV28:CV41)</f>
        <v>0</v>
      </c>
      <c r="CW27" s="13" t="e">
        <f t="shared" si="101"/>
        <v>#DIV/0!</v>
      </c>
      <c r="CX27" s="11">
        <f>SUM(CX28:CX41)</f>
        <v>0</v>
      </c>
      <c r="CY27" s="11">
        <f>SUM(CY28:CY41)</f>
        <v>0</v>
      </c>
      <c r="CZ27" s="13" t="e">
        <f t="shared" si="103"/>
        <v>#DIV/0!</v>
      </c>
      <c r="DA27" s="11">
        <f>SUM(DA28:DA41)</f>
        <v>12000</v>
      </c>
      <c r="DB27" s="11">
        <f>SUM(DB28:DB41)</f>
        <v>12000</v>
      </c>
      <c r="DC27" s="13">
        <f t="shared" si="105"/>
        <v>100</v>
      </c>
      <c r="DD27" s="11">
        <f>SUM(DD28:DD41)</f>
        <v>47832200</v>
      </c>
      <c r="DE27" s="11">
        <f>SUM(DE28:DE41)</f>
        <v>47829553.170000002</v>
      </c>
      <c r="DF27" s="13">
        <f t="shared" si="38"/>
        <v>99.994466426382232</v>
      </c>
      <c r="DG27" s="11">
        <f>SUM(DG28:DG41)</f>
        <v>46562900</v>
      </c>
      <c r="DH27" s="11">
        <f>SUM(DH28:DH41)</f>
        <v>46562779.399999999</v>
      </c>
      <c r="DI27" s="13">
        <f t="shared" si="106"/>
        <v>99.999740995513591</v>
      </c>
      <c r="DJ27" s="11">
        <f>SUM(DJ28:DJ41)</f>
        <v>0</v>
      </c>
      <c r="DK27" s="11">
        <f>SUM(DK28:DK41)</f>
        <v>0</v>
      </c>
      <c r="DL27" s="13" t="e">
        <f t="shared" si="107"/>
        <v>#DIV/0!</v>
      </c>
      <c r="DM27" s="11">
        <f>SUM(DM28:DM41)</f>
        <v>17800</v>
      </c>
      <c r="DN27" s="11">
        <f>SUM(DN28:DN41)</f>
        <v>17024</v>
      </c>
      <c r="DO27" s="13">
        <f t="shared" si="108"/>
        <v>95.640449438202239</v>
      </c>
      <c r="DP27" s="11">
        <f>SUM(DP28:DP41)</f>
        <v>0</v>
      </c>
      <c r="DQ27" s="11">
        <f>SUM(DQ28:DQ41)</f>
        <v>0</v>
      </c>
      <c r="DR27" s="13" t="e">
        <f t="shared" si="109"/>
        <v>#DIV/0!</v>
      </c>
      <c r="DS27" s="11">
        <f>SUM(DS28:DS41)</f>
        <v>413900</v>
      </c>
      <c r="DT27" s="11">
        <f>SUM(DT28:DT41)</f>
        <v>412841.38999999996</v>
      </c>
      <c r="DU27" s="13">
        <f t="shared" si="110"/>
        <v>99.74423532254167</v>
      </c>
      <c r="DV27" s="11">
        <f>SUM(DV28:DV41)</f>
        <v>837600</v>
      </c>
      <c r="DW27" s="11">
        <f>SUM(DW28:DW41)</f>
        <v>836908.38</v>
      </c>
      <c r="DX27" s="13">
        <f t="shared" si="111"/>
        <v>99.917428366762167</v>
      </c>
      <c r="DY27" s="11">
        <f>SUM(DY28:DY41)</f>
        <v>0</v>
      </c>
      <c r="DZ27" s="11">
        <f>SUM(DZ28:DZ41)</f>
        <v>0</v>
      </c>
      <c r="EA27" s="13" t="e">
        <f t="shared" si="45"/>
        <v>#DIV/0!</v>
      </c>
      <c r="EB27" s="11">
        <f>SUM(EB28:EB41)</f>
        <v>50634798</v>
      </c>
      <c r="EC27" s="11">
        <f>SUM(EC28:EC41)</f>
        <v>50627836.549999997</v>
      </c>
      <c r="ED27" s="13">
        <f t="shared" si="2"/>
        <v>99.986251648520437</v>
      </c>
      <c r="EE27" s="62">
        <f t="shared" si="52"/>
        <v>1</v>
      </c>
      <c r="EF27" s="62">
        <f t="shared" si="53"/>
        <v>1</v>
      </c>
      <c r="EG27" s="62">
        <f t="shared" si="54"/>
        <v>1</v>
      </c>
      <c r="EH27" s="62">
        <f t="shared" si="55"/>
        <v>1</v>
      </c>
      <c r="EI27" s="62">
        <f t="shared" si="56"/>
        <v>1</v>
      </c>
      <c r="EJ27" s="62">
        <f t="shared" si="57"/>
        <v>1</v>
      </c>
      <c r="EK27" s="62">
        <f t="shared" si="58"/>
        <v>1</v>
      </c>
      <c r="EL27" s="62">
        <f t="shared" si="59"/>
        <v>1</v>
      </c>
      <c r="EM27" s="62">
        <f t="shared" si="60"/>
        <v>1</v>
      </c>
      <c r="EN27" s="62">
        <f t="shared" si="61"/>
        <v>1</v>
      </c>
      <c r="EO27" s="62">
        <f t="shared" si="62"/>
        <v>1</v>
      </c>
      <c r="EP27" s="62">
        <f t="shared" si="63"/>
        <v>1</v>
      </c>
      <c r="EQ27" s="62">
        <f t="shared" si="64"/>
        <v>12</v>
      </c>
    </row>
    <row r="28" spans="1:147" x14ac:dyDescent="0.25">
      <c r="A28" s="6" t="s">
        <v>64</v>
      </c>
      <c r="B28" s="6">
        <v>244</v>
      </c>
      <c r="C28" s="6" t="s">
        <v>65</v>
      </c>
      <c r="D28" s="6"/>
      <c r="E28" s="6"/>
      <c r="F28" s="9">
        <f t="shared" ref="F28:F30" si="155">I28+X28+BE28+BQ28+CL28+BN28</f>
        <v>0</v>
      </c>
      <c r="G28" s="9">
        <f t="shared" ref="G28:G32" si="156">J28+Y28+BF28+BR28+CM28+BO28</f>
        <v>0</v>
      </c>
      <c r="H28" s="13" t="e">
        <f t="shared" si="5"/>
        <v>#DIV/0!</v>
      </c>
      <c r="I28" s="7">
        <f t="shared" ref="I28:I30" si="157">L28+O28+R28</f>
        <v>0</v>
      </c>
      <c r="J28" s="7">
        <f t="shared" ref="J28:J41" si="158">M28+P28+S28</f>
        <v>0</v>
      </c>
      <c r="K28" s="13" t="e">
        <f t="shared" si="6"/>
        <v>#DIV/0!</v>
      </c>
      <c r="L28" s="7"/>
      <c r="M28" s="7"/>
      <c r="N28" s="13" t="e">
        <f t="shared" si="77"/>
        <v>#DIV/0!</v>
      </c>
      <c r="O28" s="6"/>
      <c r="P28" s="6"/>
      <c r="Q28" s="13" t="e">
        <f t="shared" si="78"/>
        <v>#DIV/0!</v>
      </c>
      <c r="R28" s="7"/>
      <c r="S28" s="7"/>
      <c r="T28" s="13" t="e">
        <f t="shared" si="116"/>
        <v>#DIV/0!</v>
      </c>
      <c r="U28" s="13"/>
      <c r="V28" s="13"/>
      <c r="W28" s="13"/>
      <c r="X28" s="7">
        <f t="shared" ref="X28:X30" si="159">AA28+AD28+AG28+AJ28+AP28+AS28+AM28</f>
        <v>0</v>
      </c>
      <c r="Y28" s="7">
        <f t="shared" ref="Y28:Y32" si="160">AB28+AE28+AH28+AK28+AQ28+AT28+AN28</f>
        <v>0</v>
      </c>
      <c r="Z28" s="13" t="e">
        <f t="shared" si="12"/>
        <v>#DIV/0!</v>
      </c>
      <c r="AA28" s="7"/>
      <c r="AB28" s="7"/>
      <c r="AC28" s="13" t="e">
        <f t="shared" si="80"/>
        <v>#DIV/0!</v>
      </c>
      <c r="AD28" s="13"/>
      <c r="AE28" s="13"/>
      <c r="AF28" s="13" t="e">
        <f t="shared" si="81"/>
        <v>#DIV/0!</v>
      </c>
      <c r="AG28" s="7"/>
      <c r="AH28" s="7"/>
      <c r="AI28" s="13" t="e">
        <f t="shared" si="82"/>
        <v>#DIV/0!</v>
      </c>
      <c r="AJ28" s="7"/>
      <c r="AK28" s="7"/>
      <c r="AL28" s="13" t="e">
        <f t="shared" si="83"/>
        <v>#DIV/0!</v>
      </c>
      <c r="AM28" s="6"/>
      <c r="AN28" s="6"/>
      <c r="AO28" s="13" t="e">
        <f t="shared" si="84"/>
        <v>#DIV/0!</v>
      </c>
      <c r="AP28" s="7"/>
      <c r="AQ28" s="7"/>
      <c r="AR28" s="13" t="e">
        <f t="shared" si="85"/>
        <v>#DIV/0!</v>
      </c>
      <c r="AS28" s="45"/>
      <c r="AT28" s="45"/>
      <c r="AU28" s="13" t="e">
        <f t="shared" si="86"/>
        <v>#DIV/0!</v>
      </c>
      <c r="AV28" s="13"/>
      <c r="AW28" s="13"/>
      <c r="AX28" s="13"/>
      <c r="AY28" s="45"/>
      <c r="AZ28" s="45"/>
      <c r="BA28" s="13" t="e">
        <f t="shared" si="87"/>
        <v>#DIV/0!</v>
      </c>
      <c r="BB28" s="13"/>
      <c r="BC28" s="13"/>
      <c r="BD28" s="13" t="e">
        <f t="shared" si="88"/>
        <v>#DIV/0!</v>
      </c>
      <c r="BE28" s="13">
        <f>BH28</f>
        <v>0</v>
      </c>
      <c r="BF28" s="13">
        <f>BI28</f>
        <v>0</v>
      </c>
      <c r="BG28" s="13" t="e">
        <f t="shared" si="89"/>
        <v>#DIV/0!</v>
      </c>
      <c r="BH28" s="7"/>
      <c r="BI28" s="7"/>
      <c r="BJ28" s="13" t="e">
        <f t="shared" si="90"/>
        <v>#DIV/0!</v>
      </c>
      <c r="BK28" s="13"/>
      <c r="BL28" s="13"/>
      <c r="BM28" s="13"/>
      <c r="BN28" s="12"/>
      <c r="BO28" s="12"/>
      <c r="BP28" s="13" t="e">
        <f t="shared" si="91"/>
        <v>#DIV/0!</v>
      </c>
      <c r="BQ28" s="7">
        <f>BT28+CI28</f>
        <v>0</v>
      </c>
      <c r="BR28" s="7">
        <f>BU28+CJ28</f>
        <v>0</v>
      </c>
      <c r="BS28" s="13" t="e">
        <f t="shared" si="92"/>
        <v>#DIV/0!</v>
      </c>
      <c r="BT28" s="6"/>
      <c r="BU28" s="6"/>
      <c r="BV28" s="13" t="e">
        <f t="shared" si="93"/>
        <v>#DIV/0!</v>
      </c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 t="e">
        <f t="shared" si="94"/>
        <v>#DIV/0!</v>
      </c>
      <c r="CL28" s="7">
        <f t="shared" ref="CL28:CL37" si="161">CO28+CR28+CU28+CX28+DA28</f>
        <v>0</v>
      </c>
      <c r="CM28" s="7">
        <f t="shared" ref="CM28:CM37" si="162">CP28+CS28+CV28+CY28+DB28</f>
        <v>0</v>
      </c>
      <c r="CN28" s="13" t="e">
        <f t="shared" si="95"/>
        <v>#DIV/0!</v>
      </c>
      <c r="CO28" s="7"/>
      <c r="CP28" s="7"/>
      <c r="CQ28" s="13" t="e">
        <f t="shared" si="97"/>
        <v>#DIV/0!</v>
      </c>
      <c r="CR28" s="7"/>
      <c r="CS28" s="7"/>
      <c r="CT28" s="13" t="e">
        <f t="shared" si="99"/>
        <v>#DIV/0!</v>
      </c>
      <c r="CU28" s="7"/>
      <c r="CV28" s="7"/>
      <c r="CW28" s="13" t="e">
        <f t="shared" si="101"/>
        <v>#DIV/0!</v>
      </c>
      <c r="CX28" s="7"/>
      <c r="CY28" s="7"/>
      <c r="CZ28" s="13" t="e">
        <f t="shared" si="103"/>
        <v>#DIV/0!</v>
      </c>
      <c r="DA28" s="7"/>
      <c r="DB28" s="7"/>
      <c r="DC28" s="13" t="e">
        <f t="shared" si="105"/>
        <v>#DIV/0!</v>
      </c>
      <c r="DD28" s="7">
        <f t="shared" ref="DD28:DD41" si="163">DG28+DJ28+DM28+DP28+DS28+DV28+DY28</f>
        <v>83000</v>
      </c>
      <c r="DE28" s="7">
        <f t="shared" ref="DE28:DE41" si="164">DH28+DK28+DN28+DQ28+DT28+DW28+DZ28</f>
        <v>83000</v>
      </c>
      <c r="DF28" s="13">
        <f t="shared" si="38"/>
        <v>100</v>
      </c>
      <c r="DG28" s="7"/>
      <c r="DH28" s="7"/>
      <c r="DI28" s="13" t="e">
        <f t="shared" si="106"/>
        <v>#DIV/0!</v>
      </c>
      <c r="DJ28" s="15"/>
      <c r="DK28" s="15"/>
      <c r="DL28" s="13" t="e">
        <f t="shared" si="107"/>
        <v>#DIV/0!</v>
      </c>
      <c r="DM28" s="15"/>
      <c r="DN28" s="15"/>
      <c r="DO28" s="13" t="e">
        <f t="shared" si="108"/>
        <v>#DIV/0!</v>
      </c>
      <c r="DP28" s="13"/>
      <c r="DQ28" s="13"/>
      <c r="DR28" s="13" t="e">
        <f t="shared" si="109"/>
        <v>#DIV/0!</v>
      </c>
      <c r="DS28" s="7"/>
      <c r="DT28" s="7"/>
      <c r="DU28" s="13" t="e">
        <f t="shared" si="110"/>
        <v>#DIV/0!</v>
      </c>
      <c r="DV28" s="15">
        <v>83000</v>
      </c>
      <c r="DW28" s="15">
        <v>83000</v>
      </c>
      <c r="DX28" s="13">
        <f t="shared" si="111"/>
        <v>100</v>
      </c>
      <c r="DY28" s="6"/>
      <c r="DZ28" s="6"/>
      <c r="EA28" s="13" t="e">
        <f t="shared" si="45"/>
        <v>#DIV/0!</v>
      </c>
      <c r="EB28" s="7">
        <f t="shared" ref="EB28:EB41" si="165">I28+X28+BE28+BQ28+CL28+DD28+BN28</f>
        <v>83000</v>
      </c>
      <c r="EC28" s="7">
        <f t="shared" ref="EC28:EC41" si="166">J28+Y28+BF28+BR28+CM28+DE28+BO28</f>
        <v>83000</v>
      </c>
      <c r="ED28" s="13">
        <f t="shared" si="2"/>
        <v>100</v>
      </c>
      <c r="EE28" s="62">
        <f t="shared" si="52"/>
        <v>1</v>
      </c>
      <c r="EF28" s="62">
        <f t="shared" si="53"/>
        <v>1</v>
      </c>
      <c r="EG28" s="62">
        <f t="shared" si="54"/>
        <v>1</v>
      </c>
      <c r="EH28" s="62">
        <f t="shared" si="55"/>
        <v>1</v>
      </c>
      <c r="EI28" s="62">
        <f t="shared" si="56"/>
        <v>1</v>
      </c>
      <c r="EJ28" s="62">
        <f t="shared" si="57"/>
        <v>1</v>
      </c>
      <c r="EK28" s="62">
        <f t="shared" si="58"/>
        <v>1</v>
      </c>
      <c r="EL28" s="62">
        <f t="shared" si="59"/>
        <v>1</v>
      </c>
      <c r="EM28" s="62">
        <f t="shared" si="60"/>
        <v>1</v>
      </c>
      <c r="EN28" s="62">
        <f t="shared" si="61"/>
        <v>1</v>
      </c>
      <c r="EO28" s="62">
        <f t="shared" si="62"/>
        <v>1</v>
      </c>
      <c r="EP28" s="62">
        <f t="shared" si="63"/>
        <v>1</v>
      </c>
      <c r="EQ28" s="62">
        <f t="shared" si="64"/>
        <v>12</v>
      </c>
    </row>
    <row r="29" spans="1:147" x14ac:dyDescent="0.25">
      <c r="A29" s="6"/>
      <c r="B29" s="51">
        <v>245</v>
      </c>
      <c r="C29" s="51" t="s">
        <v>90</v>
      </c>
      <c r="D29" s="6"/>
      <c r="E29" s="6"/>
      <c r="F29" s="9">
        <f t="shared" si="155"/>
        <v>0</v>
      </c>
      <c r="G29" s="9">
        <f t="shared" si="156"/>
        <v>0</v>
      </c>
      <c r="H29" s="13" t="e">
        <f t="shared" si="5"/>
        <v>#DIV/0!</v>
      </c>
      <c r="I29" s="7">
        <f t="shared" si="157"/>
        <v>0</v>
      </c>
      <c r="J29" s="7">
        <f t="shared" si="158"/>
        <v>0</v>
      </c>
      <c r="K29" s="13" t="e">
        <f t="shared" si="6"/>
        <v>#DIV/0!</v>
      </c>
      <c r="L29" s="7"/>
      <c r="M29" s="7"/>
      <c r="N29" s="13" t="e">
        <f t="shared" si="77"/>
        <v>#DIV/0!</v>
      </c>
      <c r="O29" s="6"/>
      <c r="P29" s="6"/>
      <c r="Q29" s="13" t="e">
        <f t="shared" si="78"/>
        <v>#DIV/0!</v>
      </c>
      <c r="R29" s="7"/>
      <c r="S29" s="7"/>
      <c r="T29" s="13" t="e">
        <f t="shared" si="116"/>
        <v>#DIV/0!</v>
      </c>
      <c r="U29" s="13"/>
      <c r="V29" s="13"/>
      <c r="W29" s="13"/>
      <c r="X29" s="7">
        <f t="shared" si="159"/>
        <v>0</v>
      </c>
      <c r="Y29" s="7">
        <f t="shared" si="160"/>
        <v>0</v>
      </c>
      <c r="Z29" s="13" t="e">
        <f t="shared" si="12"/>
        <v>#DIV/0!</v>
      </c>
      <c r="AA29" s="7"/>
      <c r="AB29" s="7"/>
      <c r="AC29" s="13" t="e">
        <f t="shared" si="80"/>
        <v>#DIV/0!</v>
      </c>
      <c r="AD29" s="13"/>
      <c r="AE29" s="13"/>
      <c r="AF29" s="13" t="e">
        <f t="shared" si="81"/>
        <v>#DIV/0!</v>
      </c>
      <c r="AG29" s="7"/>
      <c r="AH29" s="7"/>
      <c r="AI29" s="13" t="e">
        <f t="shared" si="82"/>
        <v>#DIV/0!</v>
      </c>
      <c r="AJ29" s="7"/>
      <c r="AK29" s="7"/>
      <c r="AL29" s="13" t="e">
        <f t="shared" si="83"/>
        <v>#DIV/0!</v>
      </c>
      <c r="AM29" s="6"/>
      <c r="AN29" s="6"/>
      <c r="AO29" s="13" t="e">
        <f t="shared" si="84"/>
        <v>#DIV/0!</v>
      </c>
      <c r="AP29" s="7"/>
      <c r="AQ29" s="7"/>
      <c r="AR29" s="13" t="e">
        <f t="shared" si="85"/>
        <v>#DIV/0!</v>
      </c>
      <c r="AS29" s="45"/>
      <c r="AT29" s="45"/>
      <c r="AU29" s="13" t="e">
        <f t="shared" si="86"/>
        <v>#DIV/0!</v>
      </c>
      <c r="AV29" s="13"/>
      <c r="AW29" s="13"/>
      <c r="AX29" s="13"/>
      <c r="AY29" s="45"/>
      <c r="AZ29" s="45"/>
      <c r="BA29" s="13" t="e">
        <f t="shared" si="87"/>
        <v>#DIV/0!</v>
      </c>
      <c r="BB29" s="13"/>
      <c r="BC29" s="13"/>
      <c r="BD29" s="13" t="e">
        <f t="shared" si="88"/>
        <v>#DIV/0!</v>
      </c>
      <c r="BE29" s="13"/>
      <c r="BF29" s="13"/>
      <c r="BG29" s="13" t="e">
        <f t="shared" si="89"/>
        <v>#DIV/0!</v>
      </c>
      <c r="BH29" s="7"/>
      <c r="BI29" s="7"/>
      <c r="BJ29" s="13" t="e">
        <f t="shared" si="90"/>
        <v>#DIV/0!</v>
      </c>
      <c r="BK29" s="13"/>
      <c r="BL29" s="13"/>
      <c r="BM29" s="13"/>
      <c r="BN29" s="12"/>
      <c r="BO29" s="12"/>
      <c r="BP29" s="13" t="e">
        <f t="shared" si="91"/>
        <v>#DIV/0!</v>
      </c>
      <c r="BQ29" s="7"/>
      <c r="BR29" s="7"/>
      <c r="BS29" s="13" t="e">
        <f t="shared" si="92"/>
        <v>#DIV/0!</v>
      </c>
      <c r="BT29" s="6"/>
      <c r="BU29" s="6"/>
      <c r="BV29" s="13" t="e">
        <f t="shared" si="93"/>
        <v>#DIV/0!</v>
      </c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 t="e">
        <f t="shared" si="94"/>
        <v>#DIV/0!</v>
      </c>
      <c r="CL29" s="7">
        <f t="shared" si="161"/>
        <v>0</v>
      </c>
      <c r="CM29" s="7">
        <f t="shared" si="162"/>
        <v>0</v>
      </c>
      <c r="CN29" s="13" t="e">
        <f t="shared" si="95"/>
        <v>#DIV/0!</v>
      </c>
      <c r="CO29" s="7"/>
      <c r="CP29" s="7"/>
      <c r="CQ29" s="13" t="e">
        <f t="shared" si="97"/>
        <v>#DIV/0!</v>
      </c>
      <c r="CR29" s="7"/>
      <c r="CS29" s="7"/>
      <c r="CT29" s="13" t="e">
        <f t="shared" si="99"/>
        <v>#DIV/0!</v>
      </c>
      <c r="CU29" s="7"/>
      <c r="CV29" s="7"/>
      <c r="CW29" s="13" t="e">
        <f t="shared" si="101"/>
        <v>#DIV/0!</v>
      </c>
      <c r="CX29" s="7"/>
      <c r="CY29" s="7"/>
      <c r="CZ29" s="13" t="e">
        <f t="shared" si="103"/>
        <v>#DIV/0!</v>
      </c>
      <c r="DA29" s="7"/>
      <c r="DB29" s="7"/>
      <c r="DC29" s="13" t="e">
        <f t="shared" si="105"/>
        <v>#DIV/0!</v>
      </c>
      <c r="DD29" s="7">
        <f t="shared" si="163"/>
        <v>0</v>
      </c>
      <c r="DE29" s="7">
        <f t="shared" si="164"/>
        <v>0</v>
      </c>
      <c r="DF29" s="13" t="e">
        <f t="shared" si="38"/>
        <v>#DIV/0!</v>
      </c>
      <c r="DG29" s="7"/>
      <c r="DH29" s="7"/>
      <c r="DI29" s="13" t="e">
        <f t="shared" si="106"/>
        <v>#DIV/0!</v>
      </c>
      <c r="DJ29" s="15"/>
      <c r="DK29" s="15"/>
      <c r="DL29" s="13" t="e">
        <f t="shared" si="107"/>
        <v>#DIV/0!</v>
      </c>
      <c r="DM29" s="15"/>
      <c r="DN29" s="15"/>
      <c r="DO29" s="13" t="e">
        <f t="shared" si="108"/>
        <v>#DIV/0!</v>
      </c>
      <c r="DP29" s="13"/>
      <c r="DQ29" s="13"/>
      <c r="DR29" s="13" t="e">
        <f t="shared" si="109"/>
        <v>#DIV/0!</v>
      </c>
      <c r="DS29" s="7"/>
      <c r="DT29" s="7"/>
      <c r="DU29" s="13" t="e">
        <f t="shared" si="110"/>
        <v>#DIV/0!</v>
      </c>
      <c r="DV29" s="13"/>
      <c r="DW29" s="7"/>
      <c r="DX29" s="13" t="e">
        <f t="shared" si="111"/>
        <v>#DIV/0!</v>
      </c>
      <c r="DY29" s="6"/>
      <c r="DZ29" s="6"/>
      <c r="EA29" s="13" t="e">
        <f t="shared" si="45"/>
        <v>#DIV/0!</v>
      </c>
      <c r="EB29" s="7">
        <f t="shared" si="165"/>
        <v>0</v>
      </c>
      <c r="EC29" s="7">
        <f t="shared" si="166"/>
        <v>0</v>
      </c>
      <c r="ED29" s="13" t="e">
        <f t="shared" si="2"/>
        <v>#DIV/0!</v>
      </c>
      <c r="EE29" s="62">
        <f t="shared" si="52"/>
        <v>1</v>
      </c>
      <c r="EF29" s="62">
        <f t="shared" si="53"/>
        <v>1</v>
      </c>
      <c r="EG29" s="62">
        <f t="shared" si="54"/>
        <v>1</v>
      </c>
      <c r="EH29" s="62">
        <f t="shared" si="55"/>
        <v>1</v>
      </c>
      <c r="EI29" s="62">
        <f t="shared" si="56"/>
        <v>1</v>
      </c>
      <c r="EJ29" s="62">
        <f t="shared" si="57"/>
        <v>1</v>
      </c>
      <c r="EK29" s="62">
        <f t="shared" si="58"/>
        <v>1</v>
      </c>
      <c r="EL29" s="62">
        <f t="shared" si="59"/>
        <v>1</v>
      </c>
      <c r="EM29" s="62">
        <f t="shared" si="60"/>
        <v>1</v>
      </c>
      <c r="EN29" s="62">
        <f t="shared" si="61"/>
        <v>1</v>
      </c>
      <c r="EO29" s="62">
        <f t="shared" si="62"/>
        <v>1</v>
      </c>
      <c r="EP29" s="62">
        <f t="shared" si="63"/>
        <v>1</v>
      </c>
      <c r="EQ29" s="62">
        <f t="shared" si="64"/>
        <v>12</v>
      </c>
    </row>
    <row r="30" spans="1:147" x14ac:dyDescent="0.25">
      <c r="A30" s="6"/>
      <c r="B30" s="6">
        <v>851</v>
      </c>
      <c r="C30" s="6" t="s">
        <v>89</v>
      </c>
      <c r="D30" s="6"/>
      <c r="E30" s="6"/>
      <c r="F30" s="9">
        <f t="shared" si="155"/>
        <v>0</v>
      </c>
      <c r="G30" s="9">
        <f t="shared" si="156"/>
        <v>0</v>
      </c>
      <c r="H30" s="13" t="e">
        <f t="shared" si="5"/>
        <v>#DIV/0!</v>
      </c>
      <c r="I30" s="7">
        <f t="shared" si="157"/>
        <v>0</v>
      </c>
      <c r="J30" s="7">
        <f t="shared" si="158"/>
        <v>0</v>
      </c>
      <c r="K30" s="13" t="e">
        <f t="shared" si="6"/>
        <v>#DIV/0!</v>
      </c>
      <c r="L30" s="7"/>
      <c r="M30" s="7"/>
      <c r="N30" s="13" t="e">
        <f t="shared" si="77"/>
        <v>#DIV/0!</v>
      </c>
      <c r="O30" s="6"/>
      <c r="P30" s="6"/>
      <c r="Q30" s="13" t="e">
        <f t="shared" si="78"/>
        <v>#DIV/0!</v>
      </c>
      <c r="R30" s="7"/>
      <c r="S30" s="7"/>
      <c r="T30" s="13" t="e">
        <f t="shared" si="116"/>
        <v>#DIV/0!</v>
      </c>
      <c r="U30" s="13"/>
      <c r="V30" s="13"/>
      <c r="W30" s="13"/>
      <c r="X30" s="7">
        <f t="shared" si="159"/>
        <v>0</v>
      </c>
      <c r="Y30" s="7">
        <f t="shared" si="160"/>
        <v>0</v>
      </c>
      <c r="Z30" s="13" t="e">
        <f t="shared" si="12"/>
        <v>#DIV/0!</v>
      </c>
      <c r="AA30" s="7"/>
      <c r="AB30" s="7"/>
      <c r="AC30" s="13" t="e">
        <f t="shared" si="80"/>
        <v>#DIV/0!</v>
      </c>
      <c r="AD30" s="13"/>
      <c r="AE30" s="13"/>
      <c r="AF30" s="13" t="e">
        <f t="shared" si="81"/>
        <v>#DIV/0!</v>
      </c>
      <c r="AG30" s="7"/>
      <c r="AH30" s="7"/>
      <c r="AI30" s="13" t="e">
        <f t="shared" si="82"/>
        <v>#DIV/0!</v>
      </c>
      <c r="AJ30" s="7"/>
      <c r="AK30" s="7"/>
      <c r="AL30" s="13" t="e">
        <f t="shared" si="83"/>
        <v>#DIV/0!</v>
      </c>
      <c r="AM30" s="6"/>
      <c r="AN30" s="6"/>
      <c r="AO30" s="13" t="e">
        <f t="shared" si="84"/>
        <v>#DIV/0!</v>
      </c>
      <c r="AP30" s="7"/>
      <c r="AQ30" s="7"/>
      <c r="AR30" s="13" t="e">
        <f t="shared" si="85"/>
        <v>#DIV/0!</v>
      </c>
      <c r="AS30" s="45"/>
      <c r="AT30" s="45"/>
      <c r="AU30" s="13" t="e">
        <f t="shared" si="86"/>
        <v>#DIV/0!</v>
      </c>
      <c r="AV30" s="13"/>
      <c r="AW30" s="13"/>
      <c r="AX30" s="13"/>
      <c r="AY30" s="45"/>
      <c r="AZ30" s="45"/>
      <c r="BA30" s="13" t="e">
        <f t="shared" si="87"/>
        <v>#DIV/0!</v>
      </c>
      <c r="BB30" s="13"/>
      <c r="BC30" s="13"/>
      <c r="BD30" s="13" t="e">
        <f t="shared" si="88"/>
        <v>#DIV/0!</v>
      </c>
      <c r="BE30" s="13"/>
      <c r="BF30" s="13"/>
      <c r="BG30" s="13" t="e">
        <f t="shared" si="89"/>
        <v>#DIV/0!</v>
      </c>
      <c r="BH30" s="7"/>
      <c r="BI30" s="7"/>
      <c r="BJ30" s="13" t="e">
        <f t="shared" si="90"/>
        <v>#DIV/0!</v>
      </c>
      <c r="BK30" s="13"/>
      <c r="BL30" s="13"/>
      <c r="BM30" s="13"/>
      <c r="BN30" s="12"/>
      <c r="BO30" s="12"/>
      <c r="BP30" s="13" t="e">
        <f t="shared" si="91"/>
        <v>#DIV/0!</v>
      </c>
      <c r="BQ30" s="7"/>
      <c r="BR30" s="7"/>
      <c r="BS30" s="13" t="e">
        <f t="shared" si="92"/>
        <v>#DIV/0!</v>
      </c>
      <c r="BT30" s="6"/>
      <c r="BU30" s="6"/>
      <c r="BV30" s="13" t="e">
        <f t="shared" si="93"/>
        <v>#DIV/0!</v>
      </c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 t="e">
        <f t="shared" si="94"/>
        <v>#DIV/0!</v>
      </c>
      <c r="CL30" s="7">
        <f t="shared" si="161"/>
        <v>0</v>
      </c>
      <c r="CM30" s="7">
        <f t="shared" si="162"/>
        <v>0</v>
      </c>
      <c r="CN30" s="13" t="e">
        <f t="shared" si="95"/>
        <v>#DIV/0!</v>
      </c>
      <c r="CO30" s="7"/>
      <c r="CP30" s="7"/>
      <c r="CQ30" s="13" t="e">
        <f t="shared" si="97"/>
        <v>#DIV/0!</v>
      </c>
      <c r="CR30" s="7"/>
      <c r="CS30" s="7"/>
      <c r="CT30" s="13" t="e">
        <f t="shared" si="99"/>
        <v>#DIV/0!</v>
      </c>
      <c r="CU30" s="7"/>
      <c r="CV30" s="7"/>
      <c r="CW30" s="13" t="e">
        <f t="shared" si="101"/>
        <v>#DIV/0!</v>
      </c>
      <c r="CX30" s="7"/>
      <c r="CY30" s="7"/>
      <c r="CZ30" s="13" t="e">
        <f t="shared" si="103"/>
        <v>#DIV/0!</v>
      </c>
      <c r="DA30" s="7"/>
      <c r="DB30" s="7"/>
      <c r="DC30" s="13" t="e">
        <f t="shared" si="105"/>
        <v>#DIV/0!</v>
      </c>
      <c r="DD30" s="7">
        <f t="shared" si="163"/>
        <v>0</v>
      </c>
      <c r="DE30" s="7">
        <f t="shared" si="164"/>
        <v>0</v>
      </c>
      <c r="DF30" s="13" t="e">
        <f t="shared" si="38"/>
        <v>#DIV/0!</v>
      </c>
      <c r="DG30" s="7"/>
      <c r="DH30" s="7"/>
      <c r="DI30" s="13" t="e">
        <f t="shared" si="106"/>
        <v>#DIV/0!</v>
      </c>
      <c r="DJ30" s="15"/>
      <c r="DK30" s="15"/>
      <c r="DL30" s="13" t="e">
        <f t="shared" si="107"/>
        <v>#DIV/0!</v>
      </c>
      <c r="DM30" s="15"/>
      <c r="DN30" s="15"/>
      <c r="DO30" s="13" t="e">
        <f t="shared" si="108"/>
        <v>#DIV/0!</v>
      </c>
      <c r="DP30" s="13"/>
      <c r="DQ30" s="13"/>
      <c r="DR30" s="13" t="e">
        <f t="shared" si="109"/>
        <v>#DIV/0!</v>
      </c>
      <c r="DS30" s="7"/>
      <c r="DT30" s="7"/>
      <c r="DU30" s="13" t="e">
        <f t="shared" si="110"/>
        <v>#DIV/0!</v>
      </c>
      <c r="DV30" s="13"/>
      <c r="DW30" s="7"/>
      <c r="DX30" s="13" t="e">
        <f t="shared" si="111"/>
        <v>#DIV/0!</v>
      </c>
      <c r="DY30" s="6"/>
      <c r="DZ30" s="6"/>
      <c r="EA30" s="13" t="e">
        <f t="shared" si="45"/>
        <v>#DIV/0!</v>
      </c>
      <c r="EB30" s="7">
        <f t="shared" si="165"/>
        <v>0</v>
      </c>
      <c r="EC30" s="7">
        <f t="shared" si="166"/>
        <v>0</v>
      </c>
      <c r="ED30" s="13" t="e">
        <f t="shared" si="2"/>
        <v>#DIV/0!</v>
      </c>
      <c r="EE30" s="62">
        <f t="shared" si="52"/>
        <v>1</v>
      </c>
      <c r="EF30" s="62">
        <f t="shared" si="53"/>
        <v>1</v>
      </c>
      <c r="EG30" s="62">
        <f t="shared" si="54"/>
        <v>1</v>
      </c>
      <c r="EH30" s="62">
        <f t="shared" si="55"/>
        <v>1</v>
      </c>
      <c r="EI30" s="62">
        <f t="shared" si="56"/>
        <v>1</v>
      </c>
      <c r="EJ30" s="62">
        <f t="shared" si="57"/>
        <v>1</v>
      </c>
      <c r="EK30" s="62">
        <f t="shared" si="58"/>
        <v>1</v>
      </c>
      <c r="EL30" s="62">
        <f t="shared" si="59"/>
        <v>1</v>
      </c>
      <c r="EM30" s="62">
        <f t="shared" si="60"/>
        <v>1</v>
      </c>
      <c r="EN30" s="62">
        <f t="shared" si="61"/>
        <v>1</v>
      </c>
      <c r="EO30" s="62">
        <f t="shared" si="62"/>
        <v>1</v>
      </c>
      <c r="EP30" s="62">
        <f t="shared" si="63"/>
        <v>1</v>
      </c>
      <c r="EQ30" s="62">
        <f t="shared" si="64"/>
        <v>12</v>
      </c>
    </row>
    <row r="31" spans="1:147" x14ac:dyDescent="0.25">
      <c r="A31" s="6" t="s">
        <v>99</v>
      </c>
      <c r="B31" s="16">
        <v>244</v>
      </c>
      <c r="C31" s="6" t="s">
        <v>66</v>
      </c>
      <c r="D31" s="6"/>
      <c r="E31" s="6"/>
      <c r="F31" s="9">
        <f>I31+X31+BE31+BQ31+CL31+BN31</f>
        <v>360598</v>
      </c>
      <c r="G31" s="9">
        <f t="shared" si="156"/>
        <v>359537.05</v>
      </c>
      <c r="H31" s="13">
        <f t="shared" si="5"/>
        <v>99.70578039811646</v>
      </c>
      <c r="I31" s="7">
        <f>L31+O31+R31</f>
        <v>0</v>
      </c>
      <c r="J31" s="7">
        <f t="shared" si="158"/>
        <v>0</v>
      </c>
      <c r="K31" s="13" t="e">
        <f t="shared" si="6"/>
        <v>#DIV/0!</v>
      </c>
      <c r="L31" s="7"/>
      <c r="M31" s="7"/>
      <c r="N31" s="13" t="e">
        <f t="shared" si="77"/>
        <v>#DIV/0!</v>
      </c>
      <c r="O31" s="7"/>
      <c r="P31" s="7"/>
      <c r="Q31" s="13" t="e">
        <f t="shared" si="78"/>
        <v>#DIV/0!</v>
      </c>
      <c r="R31" s="7"/>
      <c r="S31" s="7"/>
      <c r="T31" s="13" t="e">
        <f t="shared" si="116"/>
        <v>#DIV/0!</v>
      </c>
      <c r="U31" s="13"/>
      <c r="V31" s="13"/>
      <c r="W31" s="13"/>
      <c r="X31" s="7">
        <f>AA31+AD31+AG31+AJ31+AP31+AS31+AM31</f>
        <v>360598</v>
      </c>
      <c r="Y31" s="7">
        <f t="shared" si="160"/>
        <v>359537.05</v>
      </c>
      <c r="Z31" s="13">
        <f t="shared" si="12"/>
        <v>99.70578039811646</v>
      </c>
      <c r="AA31" s="7"/>
      <c r="AB31" s="7"/>
      <c r="AC31" s="13" t="e">
        <f t="shared" si="80"/>
        <v>#DIV/0!</v>
      </c>
      <c r="AD31" s="7"/>
      <c r="AE31" s="7"/>
      <c r="AF31" s="13" t="e">
        <f t="shared" si="81"/>
        <v>#DIV/0!</v>
      </c>
      <c r="AG31" s="7">
        <v>168198</v>
      </c>
      <c r="AH31" s="7">
        <v>167236.60999999999</v>
      </c>
      <c r="AI31" s="13">
        <f t="shared" si="82"/>
        <v>99.428417698189037</v>
      </c>
      <c r="AJ31" s="7"/>
      <c r="AK31" s="7"/>
      <c r="AL31" s="13" t="e">
        <f t="shared" si="83"/>
        <v>#DIV/0!</v>
      </c>
      <c r="AM31" s="7"/>
      <c r="AN31" s="7"/>
      <c r="AO31" s="13" t="e">
        <f t="shared" si="84"/>
        <v>#DIV/0!</v>
      </c>
      <c r="AP31" s="27">
        <v>65000</v>
      </c>
      <c r="AQ31" s="7">
        <v>64928.12</v>
      </c>
      <c r="AR31" s="13">
        <f t="shared" si="85"/>
        <v>99.88941538461539</v>
      </c>
      <c r="AS31" s="45">
        <v>127400</v>
      </c>
      <c r="AT31" s="45">
        <v>127372.32</v>
      </c>
      <c r="AU31" s="13">
        <f t="shared" si="86"/>
        <v>99.978273155416019</v>
      </c>
      <c r="AV31" s="13"/>
      <c r="AW31" s="13"/>
      <c r="AX31" s="13"/>
      <c r="AY31" s="45"/>
      <c r="AZ31" s="45"/>
      <c r="BA31" s="13" t="e">
        <f t="shared" si="87"/>
        <v>#DIV/0!</v>
      </c>
      <c r="BB31" s="13"/>
      <c r="BC31" s="13"/>
      <c r="BD31" s="13" t="e">
        <f t="shared" si="88"/>
        <v>#DIV/0!</v>
      </c>
      <c r="BE31" s="13">
        <f>BH31</f>
        <v>0</v>
      </c>
      <c r="BF31" s="13">
        <f>BI31</f>
        <v>0</v>
      </c>
      <c r="BG31" s="13" t="e">
        <f t="shared" si="89"/>
        <v>#DIV/0!</v>
      </c>
      <c r="BH31" s="7"/>
      <c r="BI31" s="7"/>
      <c r="BJ31" s="13" t="e">
        <f t="shared" si="90"/>
        <v>#DIV/0!</v>
      </c>
      <c r="BK31" s="13"/>
      <c r="BL31" s="13"/>
      <c r="BM31" s="13"/>
      <c r="BN31" s="12"/>
      <c r="BO31" s="12"/>
      <c r="BP31" s="13" t="e">
        <f t="shared" si="91"/>
        <v>#DIV/0!</v>
      </c>
      <c r="BQ31" s="7">
        <f>BT31+CI31</f>
        <v>0</v>
      </c>
      <c r="BR31" s="7">
        <f>BU31+CJ31</f>
        <v>0</v>
      </c>
      <c r="BS31" s="13" t="e">
        <f>BR31/BQ31*100</f>
        <v>#DIV/0!</v>
      </c>
      <c r="BT31" s="7"/>
      <c r="BU31" s="7"/>
      <c r="BV31" s="13" t="e">
        <f t="shared" si="93"/>
        <v>#DIV/0!</v>
      </c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13" t="e">
        <f t="shared" si="94"/>
        <v>#DIV/0!</v>
      </c>
      <c r="CL31" s="7">
        <f t="shared" si="161"/>
        <v>0</v>
      </c>
      <c r="CM31" s="7">
        <f t="shared" si="162"/>
        <v>0</v>
      </c>
      <c r="CN31" s="13" t="e">
        <f t="shared" si="95"/>
        <v>#DIV/0!</v>
      </c>
      <c r="CO31" s="7"/>
      <c r="CP31" s="7"/>
      <c r="CQ31" s="13" t="e">
        <f t="shared" si="97"/>
        <v>#DIV/0!</v>
      </c>
      <c r="CR31" s="7"/>
      <c r="CS31" s="7"/>
      <c r="CT31" s="13" t="e">
        <f t="shared" si="99"/>
        <v>#DIV/0!</v>
      </c>
      <c r="CU31" s="7"/>
      <c r="CV31" s="7"/>
      <c r="CW31" s="13" t="e">
        <f t="shared" si="101"/>
        <v>#DIV/0!</v>
      </c>
      <c r="CX31" s="7"/>
      <c r="CY31" s="7"/>
      <c r="CZ31" s="13" t="e">
        <f t="shared" si="103"/>
        <v>#DIV/0!</v>
      </c>
      <c r="DA31" s="7"/>
      <c r="DB31" s="7"/>
      <c r="DC31" s="13" t="e">
        <f t="shared" si="105"/>
        <v>#DIV/0!</v>
      </c>
      <c r="DD31" s="7">
        <f t="shared" si="163"/>
        <v>114000</v>
      </c>
      <c r="DE31" s="7">
        <f t="shared" si="164"/>
        <v>113897.95</v>
      </c>
      <c r="DF31" s="13">
        <f t="shared" si="38"/>
        <v>99.910482456140343</v>
      </c>
      <c r="DG31" s="7"/>
      <c r="DH31" s="7"/>
      <c r="DI31" s="13" t="e">
        <f t="shared" si="106"/>
        <v>#DIV/0!</v>
      </c>
      <c r="DJ31" s="7">
        <f>40000-40000</f>
        <v>0</v>
      </c>
      <c r="DK31" s="7"/>
      <c r="DL31" s="13" t="e">
        <f t="shared" si="107"/>
        <v>#DIV/0!</v>
      </c>
      <c r="DM31" s="7"/>
      <c r="DN31" s="7"/>
      <c r="DO31" s="13" t="e">
        <f t="shared" si="108"/>
        <v>#DIV/0!</v>
      </c>
      <c r="DP31" s="7"/>
      <c r="DQ31" s="7"/>
      <c r="DR31" s="13" t="e">
        <f t="shared" si="109"/>
        <v>#DIV/0!</v>
      </c>
      <c r="DS31" s="7">
        <v>81000</v>
      </c>
      <c r="DT31" s="7">
        <v>80958.17</v>
      </c>
      <c r="DU31" s="13">
        <f t="shared" si="110"/>
        <v>99.948358024691359</v>
      </c>
      <c r="DV31" s="45">
        <v>33000</v>
      </c>
      <c r="DW31" s="7">
        <v>32939.78</v>
      </c>
      <c r="DX31" s="13">
        <f t="shared" si="111"/>
        <v>99.817515151515153</v>
      </c>
      <c r="DY31" s="13"/>
      <c r="DZ31" s="13"/>
      <c r="EA31" s="13" t="e">
        <f t="shared" si="45"/>
        <v>#DIV/0!</v>
      </c>
      <c r="EB31" s="7">
        <f t="shared" si="165"/>
        <v>474598</v>
      </c>
      <c r="EC31" s="7">
        <f t="shared" si="166"/>
        <v>473435</v>
      </c>
      <c r="ED31" s="13">
        <f t="shared" si="2"/>
        <v>99.754950505480437</v>
      </c>
      <c r="EE31" s="62">
        <f t="shared" si="52"/>
        <v>1</v>
      </c>
      <c r="EF31" s="62">
        <f t="shared" si="53"/>
        <v>1</v>
      </c>
      <c r="EG31" s="62">
        <f t="shared" si="54"/>
        <v>1</v>
      </c>
      <c r="EH31" s="62">
        <f t="shared" si="55"/>
        <v>1</v>
      </c>
      <c r="EI31" s="62">
        <f t="shared" si="56"/>
        <v>1</v>
      </c>
      <c r="EJ31" s="62">
        <f t="shared" si="57"/>
        <v>1</v>
      </c>
      <c r="EK31" s="62">
        <f t="shared" si="58"/>
        <v>1</v>
      </c>
      <c r="EL31" s="62">
        <f t="shared" si="59"/>
        <v>1</v>
      </c>
      <c r="EM31" s="62">
        <f t="shared" si="60"/>
        <v>1</v>
      </c>
      <c r="EN31" s="62">
        <f t="shared" si="61"/>
        <v>1</v>
      </c>
      <c r="EO31" s="62">
        <f t="shared" si="62"/>
        <v>1</v>
      </c>
      <c r="EP31" s="62">
        <f t="shared" si="63"/>
        <v>1</v>
      </c>
      <c r="EQ31" s="62">
        <f t="shared" si="64"/>
        <v>12</v>
      </c>
    </row>
    <row r="32" spans="1:147" x14ac:dyDescent="0.25">
      <c r="A32" s="6"/>
      <c r="B32" s="16">
        <v>245</v>
      </c>
      <c r="C32" s="6" t="s">
        <v>90</v>
      </c>
      <c r="D32" s="6"/>
      <c r="E32" s="6"/>
      <c r="F32" s="9">
        <f t="shared" ref="F32:F41" si="167">I32+X32+BE32+BQ32+CL32+BN32</f>
        <v>0</v>
      </c>
      <c r="G32" s="9">
        <f t="shared" si="156"/>
        <v>0</v>
      </c>
      <c r="H32" s="13" t="e">
        <f t="shared" si="5"/>
        <v>#DIV/0!</v>
      </c>
      <c r="I32" s="7">
        <f t="shared" ref="I32:I41" si="168">L32+O32+R32</f>
        <v>0</v>
      </c>
      <c r="J32" s="7">
        <f t="shared" si="158"/>
        <v>0</v>
      </c>
      <c r="K32" s="13" t="e">
        <f t="shared" si="6"/>
        <v>#DIV/0!</v>
      </c>
      <c r="L32" s="7"/>
      <c r="M32" s="7"/>
      <c r="N32" s="13" t="e">
        <f t="shared" si="77"/>
        <v>#DIV/0!</v>
      </c>
      <c r="O32" s="6"/>
      <c r="P32" s="6"/>
      <c r="Q32" s="13" t="e">
        <f t="shared" si="78"/>
        <v>#DIV/0!</v>
      </c>
      <c r="R32" s="7"/>
      <c r="S32" s="7"/>
      <c r="T32" s="13" t="e">
        <f t="shared" si="116"/>
        <v>#DIV/0!</v>
      </c>
      <c r="U32" s="13"/>
      <c r="V32" s="13"/>
      <c r="W32" s="13"/>
      <c r="X32" s="7">
        <f t="shared" ref="X32" si="169">AA32+AD32+AG32+AJ32+AP32+AS32+AM32</f>
        <v>0</v>
      </c>
      <c r="Y32" s="7">
        <f t="shared" si="160"/>
        <v>0</v>
      </c>
      <c r="Z32" s="13" t="e">
        <f t="shared" si="12"/>
        <v>#DIV/0!</v>
      </c>
      <c r="AA32" s="7"/>
      <c r="AB32" s="7"/>
      <c r="AC32" s="13" t="e">
        <f t="shared" si="80"/>
        <v>#DIV/0!</v>
      </c>
      <c r="AD32" s="7"/>
      <c r="AE32" s="7"/>
      <c r="AF32" s="13" t="e">
        <f t="shared" si="81"/>
        <v>#DIV/0!</v>
      </c>
      <c r="AG32" s="7"/>
      <c r="AH32" s="7"/>
      <c r="AI32" s="13" t="e">
        <f t="shared" si="82"/>
        <v>#DIV/0!</v>
      </c>
      <c r="AJ32" s="7"/>
      <c r="AK32" s="7"/>
      <c r="AL32" s="13" t="e">
        <f t="shared" si="83"/>
        <v>#DIV/0!</v>
      </c>
      <c r="AM32" s="7"/>
      <c r="AN32" s="7"/>
      <c r="AO32" s="13" t="e">
        <f t="shared" si="84"/>
        <v>#DIV/0!</v>
      </c>
      <c r="AP32" s="27"/>
      <c r="AQ32" s="7"/>
      <c r="AR32" s="13" t="e">
        <f t="shared" si="85"/>
        <v>#DIV/0!</v>
      </c>
      <c r="AS32" s="45"/>
      <c r="AT32" s="45"/>
      <c r="AU32" s="13" t="e">
        <f t="shared" si="86"/>
        <v>#DIV/0!</v>
      </c>
      <c r="AV32" s="13"/>
      <c r="AW32" s="13"/>
      <c r="AX32" s="13"/>
      <c r="AY32" s="45"/>
      <c r="AZ32" s="45"/>
      <c r="BA32" s="13" t="e">
        <f t="shared" si="87"/>
        <v>#DIV/0!</v>
      </c>
      <c r="BB32" s="13"/>
      <c r="BC32" s="13"/>
      <c r="BD32" s="13" t="e">
        <f t="shared" si="88"/>
        <v>#DIV/0!</v>
      </c>
      <c r="BE32" s="13"/>
      <c r="BF32" s="13"/>
      <c r="BG32" s="13" t="e">
        <f t="shared" si="89"/>
        <v>#DIV/0!</v>
      </c>
      <c r="BH32" s="7"/>
      <c r="BI32" s="7"/>
      <c r="BJ32" s="13" t="e">
        <f t="shared" si="90"/>
        <v>#DIV/0!</v>
      </c>
      <c r="BK32" s="13"/>
      <c r="BL32" s="13"/>
      <c r="BM32" s="13"/>
      <c r="BN32" s="12"/>
      <c r="BO32" s="12"/>
      <c r="BP32" s="13" t="e">
        <f t="shared" si="91"/>
        <v>#DIV/0!</v>
      </c>
      <c r="BQ32" s="7">
        <f>BT32+CI32</f>
        <v>0</v>
      </c>
      <c r="BR32" s="7">
        <f>BU32+CJ32</f>
        <v>0</v>
      </c>
      <c r="BS32" s="13" t="e">
        <f t="shared" ref="BS32:BS37" si="170">BR32/BQ32*100</f>
        <v>#DIV/0!</v>
      </c>
      <c r="BT32" s="7"/>
      <c r="BU32" s="7"/>
      <c r="BV32" s="13" t="e">
        <f t="shared" si="93"/>
        <v>#DIV/0!</v>
      </c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13" t="e">
        <f t="shared" si="94"/>
        <v>#DIV/0!</v>
      </c>
      <c r="CL32" s="7">
        <f t="shared" si="161"/>
        <v>0</v>
      </c>
      <c r="CM32" s="7">
        <f t="shared" si="162"/>
        <v>0</v>
      </c>
      <c r="CN32" s="13" t="e">
        <f t="shared" si="95"/>
        <v>#DIV/0!</v>
      </c>
      <c r="CO32" s="7"/>
      <c r="CP32" s="7"/>
      <c r="CQ32" s="13" t="e">
        <f t="shared" si="97"/>
        <v>#DIV/0!</v>
      </c>
      <c r="CR32" s="7"/>
      <c r="CS32" s="7"/>
      <c r="CT32" s="13" t="e">
        <f t="shared" si="99"/>
        <v>#DIV/0!</v>
      </c>
      <c r="CU32" s="7"/>
      <c r="CV32" s="7"/>
      <c r="CW32" s="13" t="e">
        <f t="shared" si="101"/>
        <v>#DIV/0!</v>
      </c>
      <c r="CX32" s="7"/>
      <c r="CY32" s="7"/>
      <c r="CZ32" s="13" t="e">
        <f t="shared" si="103"/>
        <v>#DIV/0!</v>
      </c>
      <c r="DA32" s="7"/>
      <c r="DB32" s="7"/>
      <c r="DC32" s="13" t="e">
        <f t="shared" si="105"/>
        <v>#DIV/0!</v>
      </c>
      <c r="DD32" s="7">
        <f t="shared" si="163"/>
        <v>0</v>
      </c>
      <c r="DE32" s="7">
        <f t="shared" si="164"/>
        <v>0</v>
      </c>
      <c r="DF32" s="13" t="e">
        <f t="shared" si="38"/>
        <v>#DIV/0!</v>
      </c>
      <c r="DG32" s="7"/>
      <c r="DH32" s="7"/>
      <c r="DI32" s="13" t="e">
        <f t="shared" si="106"/>
        <v>#DIV/0!</v>
      </c>
      <c r="DJ32" s="7"/>
      <c r="DK32" s="7"/>
      <c r="DL32" s="13" t="e">
        <f t="shared" si="107"/>
        <v>#DIV/0!</v>
      </c>
      <c r="DM32" s="7"/>
      <c r="DN32" s="7"/>
      <c r="DO32" s="13" t="e">
        <f t="shared" si="108"/>
        <v>#DIV/0!</v>
      </c>
      <c r="DP32" s="7"/>
      <c r="DQ32" s="7"/>
      <c r="DR32" s="13" t="e">
        <f t="shared" si="109"/>
        <v>#DIV/0!</v>
      </c>
      <c r="DS32" s="7"/>
      <c r="DT32" s="7"/>
      <c r="DU32" s="13" t="e">
        <f t="shared" si="110"/>
        <v>#DIV/0!</v>
      </c>
      <c r="DV32" s="45"/>
      <c r="DW32" s="7"/>
      <c r="DX32" s="13" t="e">
        <f t="shared" si="111"/>
        <v>#DIV/0!</v>
      </c>
      <c r="DY32" s="13"/>
      <c r="DZ32" s="13"/>
      <c r="EA32" s="13" t="e">
        <f t="shared" si="45"/>
        <v>#DIV/0!</v>
      </c>
      <c r="EB32" s="7">
        <f t="shared" si="165"/>
        <v>0</v>
      </c>
      <c r="EC32" s="7">
        <f t="shared" si="166"/>
        <v>0</v>
      </c>
      <c r="ED32" s="13" t="e">
        <f t="shared" si="2"/>
        <v>#DIV/0!</v>
      </c>
      <c r="EE32" s="62">
        <f t="shared" si="52"/>
        <v>1</v>
      </c>
      <c r="EF32" s="62">
        <f t="shared" si="53"/>
        <v>1</v>
      </c>
      <c r="EG32" s="62">
        <f t="shared" si="54"/>
        <v>1</v>
      </c>
      <c r="EH32" s="62">
        <f t="shared" si="55"/>
        <v>1</v>
      </c>
      <c r="EI32" s="62">
        <f t="shared" si="56"/>
        <v>1</v>
      </c>
      <c r="EJ32" s="62">
        <f t="shared" si="57"/>
        <v>1</v>
      </c>
      <c r="EK32" s="62">
        <f t="shared" si="58"/>
        <v>1</v>
      </c>
      <c r="EL32" s="62">
        <f t="shared" si="59"/>
        <v>1</v>
      </c>
      <c r="EM32" s="62">
        <f t="shared" si="60"/>
        <v>1</v>
      </c>
      <c r="EN32" s="62">
        <f t="shared" si="61"/>
        <v>1</v>
      </c>
      <c r="EO32" s="62">
        <f t="shared" si="62"/>
        <v>1</v>
      </c>
      <c r="EP32" s="62">
        <f t="shared" si="63"/>
        <v>1</v>
      </c>
      <c r="EQ32" s="62">
        <f t="shared" si="64"/>
        <v>12</v>
      </c>
    </row>
    <row r="33" spans="1:147" x14ac:dyDescent="0.25">
      <c r="A33" s="6"/>
      <c r="B33" s="16">
        <v>414</v>
      </c>
      <c r="C33" s="6" t="s">
        <v>92</v>
      </c>
      <c r="D33" s="6"/>
      <c r="E33" s="6"/>
      <c r="F33" s="9">
        <f t="shared" si="167"/>
        <v>0</v>
      </c>
      <c r="G33" s="9">
        <f>J33+Y33+BF33+BR33+CM33+BO33</f>
        <v>0</v>
      </c>
      <c r="H33" s="13" t="e">
        <f t="shared" si="5"/>
        <v>#DIV/0!</v>
      </c>
      <c r="I33" s="7">
        <f t="shared" si="168"/>
        <v>0</v>
      </c>
      <c r="J33" s="7">
        <f t="shared" si="158"/>
        <v>0</v>
      </c>
      <c r="K33" s="13" t="e">
        <f t="shared" si="6"/>
        <v>#DIV/0!</v>
      </c>
      <c r="L33" s="7"/>
      <c r="M33" s="7"/>
      <c r="N33" s="13" t="e">
        <f t="shared" si="77"/>
        <v>#DIV/0!</v>
      </c>
      <c r="O33" s="6"/>
      <c r="P33" s="6"/>
      <c r="Q33" s="13" t="e">
        <f t="shared" si="78"/>
        <v>#DIV/0!</v>
      </c>
      <c r="R33" s="7"/>
      <c r="S33" s="7"/>
      <c r="T33" s="13" t="e">
        <f t="shared" si="116"/>
        <v>#DIV/0!</v>
      </c>
      <c r="U33" s="13"/>
      <c r="V33" s="13"/>
      <c r="W33" s="13"/>
      <c r="X33" s="7">
        <f>AA33+AD33+AG33+AJ33+AP33+AS33+AM33+AY33</f>
        <v>0</v>
      </c>
      <c r="Y33" s="7">
        <f>AB33+AE33+AH33+AK33+AQ33+AT33+AN33+AZ33</f>
        <v>0</v>
      </c>
      <c r="Z33" s="13" t="e">
        <f t="shared" si="12"/>
        <v>#DIV/0!</v>
      </c>
      <c r="AA33" s="7"/>
      <c r="AB33" s="7"/>
      <c r="AC33" s="13" t="e">
        <f t="shared" si="80"/>
        <v>#DIV/0!</v>
      </c>
      <c r="AD33" s="7"/>
      <c r="AE33" s="7"/>
      <c r="AF33" s="13" t="e">
        <f t="shared" si="81"/>
        <v>#DIV/0!</v>
      </c>
      <c r="AG33" s="7"/>
      <c r="AH33" s="7"/>
      <c r="AI33" s="13" t="e">
        <f t="shared" si="82"/>
        <v>#DIV/0!</v>
      </c>
      <c r="AJ33" s="7"/>
      <c r="AK33" s="7"/>
      <c r="AL33" s="13" t="e">
        <f t="shared" si="83"/>
        <v>#DIV/0!</v>
      </c>
      <c r="AM33" s="7"/>
      <c r="AN33" s="7"/>
      <c r="AO33" s="13" t="e">
        <f t="shared" si="84"/>
        <v>#DIV/0!</v>
      </c>
      <c r="AP33" s="27"/>
      <c r="AQ33" s="7"/>
      <c r="AR33" s="13" t="e">
        <f t="shared" si="85"/>
        <v>#DIV/0!</v>
      </c>
      <c r="AS33" s="45"/>
      <c r="AT33" s="45"/>
      <c r="AU33" s="13" t="e">
        <f t="shared" si="86"/>
        <v>#DIV/0!</v>
      </c>
      <c r="AV33" s="13"/>
      <c r="AW33" s="13"/>
      <c r="AX33" s="13"/>
      <c r="AY33" s="45"/>
      <c r="AZ33" s="45"/>
      <c r="BA33" s="13" t="e">
        <f t="shared" si="87"/>
        <v>#DIV/0!</v>
      </c>
      <c r="BB33" s="13"/>
      <c r="BC33" s="13"/>
      <c r="BD33" s="13" t="e">
        <f t="shared" si="88"/>
        <v>#DIV/0!</v>
      </c>
      <c r="BE33" s="13"/>
      <c r="BF33" s="13"/>
      <c r="BG33" s="13" t="e">
        <f t="shared" si="89"/>
        <v>#DIV/0!</v>
      </c>
      <c r="BH33" s="7"/>
      <c r="BI33" s="7"/>
      <c r="BJ33" s="13" t="e">
        <f t="shared" si="90"/>
        <v>#DIV/0!</v>
      </c>
      <c r="BK33" s="13"/>
      <c r="BL33" s="13"/>
      <c r="BM33" s="13"/>
      <c r="BN33" s="12"/>
      <c r="BO33" s="12"/>
      <c r="BP33" s="13" t="e">
        <f t="shared" si="91"/>
        <v>#DIV/0!</v>
      </c>
      <c r="BQ33" s="7"/>
      <c r="BR33" s="7"/>
      <c r="BS33" s="13" t="e">
        <f t="shared" si="170"/>
        <v>#DIV/0!</v>
      </c>
      <c r="BT33" s="7"/>
      <c r="BU33" s="7"/>
      <c r="BV33" s="13" t="e">
        <f t="shared" si="93"/>
        <v>#DIV/0!</v>
      </c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13" t="e">
        <f t="shared" si="94"/>
        <v>#DIV/0!</v>
      </c>
      <c r="CL33" s="7">
        <f t="shared" si="161"/>
        <v>0</v>
      </c>
      <c r="CM33" s="7">
        <f t="shared" si="162"/>
        <v>0</v>
      </c>
      <c r="CN33" s="13" t="e">
        <f t="shared" si="95"/>
        <v>#DIV/0!</v>
      </c>
      <c r="CO33" s="7"/>
      <c r="CP33" s="7"/>
      <c r="CQ33" s="13" t="e">
        <f t="shared" si="97"/>
        <v>#DIV/0!</v>
      </c>
      <c r="CR33" s="7"/>
      <c r="CS33" s="7"/>
      <c r="CT33" s="13" t="e">
        <f t="shared" si="99"/>
        <v>#DIV/0!</v>
      </c>
      <c r="CU33" s="7"/>
      <c r="CV33" s="7"/>
      <c r="CW33" s="13" t="e">
        <f t="shared" si="101"/>
        <v>#DIV/0!</v>
      </c>
      <c r="CX33" s="7"/>
      <c r="CY33" s="7"/>
      <c r="CZ33" s="13" t="e">
        <f t="shared" si="103"/>
        <v>#DIV/0!</v>
      </c>
      <c r="DA33" s="7"/>
      <c r="DB33" s="7"/>
      <c r="DC33" s="13" t="e">
        <f t="shared" si="105"/>
        <v>#DIV/0!</v>
      </c>
      <c r="DD33" s="7">
        <f t="shared" si="163"/>
        <v>45595100</v>
      </c>
      <c r="DE33" s="7">
        <f t="shared" si="164"/>
        <v>45594979.399999999</v>
      </c>
      <c r="DF33" s="13">
        <f t="shared" si="38"/>
        <v>99.999735497893411</v>
      </c>
      <c r="DG33" s="7">
        <v>45595100</v>
      </c>
      <c r="DH33" s="7">
        <v>45594979.399999999</v>
      </c>
      <c r="DI33" s="13">
        <f t="shared" si="106"/>
        <v>99.999735497893411</v>
      </c>
      <c r="DJ33" s="7"/>
      <c r="DK33" s="7"/>
      <c r="DL33" s="13" t="e">
        <f t="shared" si="107"/>
        <v>#DIV/0!</v>
      </c>
      <c r="DM33" s="7"/>
      <c r="DN33" s="7"/>
      <c r="DO33" s="13" t="e">
        <f t="shared" si="108"/>
        <v>#DIV/0!</v>
      </c>
      <c r="DP33" s="7"/>
      <c r="DQ33" s="7"/>
      <c r="DR33" s="13" t="e">
        <f t="shared" si="109"/>
        <v>#DIV/0!</v>
      </c>
      <c r="DS33" s="7"/>
      <c r="DT33" s="7"/>
      <c r="DU33" s="13" t="e">
        <f t="shared" si="110"/>
        <v>#DIV/0!</v>
      </c>
      <c r="DV33" s="45"/>
      <c r="DW33" s="7"/>
      <c r="DX33" s="13" t="e">
        <f t="shared" si="111"/>
        <v>#DIV/0!</v>
      </c>
      <c r="DY33" s="13"/>
      <c r="DZ33" s="13"/>
      <c r="EA33" s="13" t="e">
        <f t="shared" si="45"/>
        <v>#DIV/0!</v>
      </c>
      <c r="EB33" s="7">
        <f t="shared" si="165"/>
        <v>45595100</v>
      </c>
      <c r="EC33" s="7">
        <f t="shared" si="166"/>
        <v>45594979.399999999</v>
      </c>
      <c r="ED33" s="13">
        <f t="shared" si="2"/>
        <v>99.999735497893411</v>
      </c>
      <c r="EE33" s="62">
        <f t="shared" si="52"/>
        <v>1</v>
      </c>
      <c r="EF33" s="62">
        <f t="shared" si="53"/>
        <v>1</v>
      </c>
      <c r="EG33" s="62">
        <f t="shared" si="54"/>
        <v>1</v>
      </c>
      <c r="EH33" s="62">
        <f t="shared" si="55"/>
        <v>1</v>
      </c>
      <c r="EI33" s="62">
        <f t="shared" si="56"/>
        <v>1</v>
      </c>
      <c r="EJ33" s="62">
        <f t="shared" si="57"/>
        <v>1</v>
      </c>
      <c r="EK33" s="62">
        <f t="shared" si="58"/>
        <v>1</v>
      </c>
      <c r="EL33" s="62">
        <f t="shared" si="59"/>
        <v>1</v>
      </c>
      <c r="EM33" s="62">
        <f t="shared" si="60"/>
        <v>1</v>
      </c>
      <c r="EN33" s="62">
        <f t="shared" si="61"/>
        <v>1</v>
      </c>
      <c r="EO33" s="62">
        <f t="shared" si="62"/>
        <v>1</v>
      </c>
      <c r="EP33" s="62">
        <f t="shared" si="63"/>
        <v>1</v>
      </c>
      <c r="EQ33" s="62">
        <f t="shared" si="64"/>
        <v>12</v>
      </c>
    </row>
    <row r="34" spans="1:147" x14ac:dyDescent="0.25">
      <c r="A34" s="6"/>
      <c r="B34" s="16">
        <v>851</v>
      </c>
      <c r="C34" s="17" t="s">
        <v>86</v>
      </c>
      <c r="D34" s="6"/>
      <c r="E34" s="6"/>
      <c r="F34" s="9">
        <f t="shared" si="167"/>
        <v>0</v>
      </c>
      <c r="G34" s="9">
        <f t="shared" ref="G34:G38" si="171">J34+Y34+BF34+BR34+CM34+BO34</f>
        <v>0</v>
      </c>
      <c r="H34" s="13" t="e">
        <f t="shared" si="5"/>
        <v>#DIV/0!</v>
      </c>
      <c r="I34" s="7">
        <f t="shared" si="168"/>
        <v>0</v>
      </c>
      <c r="J34" s="7">
        <f t="shared" si="158"/>
        <v>0</v>
      </c>
      <c r="K34" s="13" t="e">
        <f t="shared" si="6"/>
        <v>#DIV/0!</v>
      </c>
      <c r="L34" s="7"/>
      <c r="M34" s="7"/>
      <c r="N34" s="13" t="e">
        <f t="shared" si="77"/>
        <v>#DIV/0!</v>
      </c>
      <c r="O34" s="6"/>
      <c r="P34" s="6"/>
      <c r="Q34" s="13" t="e">
        <f t="shared" si="78"/>
        <v>#DIV/0!</v>
      </c>
      <c r="R34" s="7"/>
      <c r="S34" s="7"/>
      <c r="T34" s="13" t="e">
        <f t="shared" si="116"/>
        <v>#DIV/0!</v>
      </c>
      <c r="U34" s="13"/>
      <c r="V34" s="13"/>
      <c r="W34" s="13"/>
      <c r="X34" s="7">
        <f t="shared" ref="X34:X43" si="172">AA34+AD34+AG34+AJ34+AP34+AS34+AM34</f>
        <v>0</v>
      </c>
      <c r="Y34" s="7">
        <f t="shared" ref="Y34:Y43" si="173">AB34+AE34+AH34+AK34+AQ34+AT34+AN34</f>
        <v>0</v>
      </c>
      <c r="Z34" s="13" t="e">
        <f t="shared" si="12"/>
        <v>#DIV/0!</v>
      </c>
      <c r="AA34" s="7"/>
      <c r="AB34" s="7"/>
      <c r="AC34" s="13" t="e">
        <f t="shared" si="80"/>
        <v>#DIV/0!</v>
      </c>
      <c r="AD34" s="7"/>
      <c r="AE34" s="7"/>
      <c r="AF34" s="13" t="e">
        <f t="shared" si="81"/>
        <v>#DIV/0!</v>
      </c>
      <c r="AG34" s="7"/>
      <c r="AH34" s="7"/>
      <c r="AI34" s="13" t="e">
        <f t="shared" si="82"/>
        <v>#DIV/0!</v>
      </c>
      <c r="AJ34" s="7"/>
      <c r="AK34" s="7"/>
      <c r="AL34" s="13" t="e">
        <f t="shared" si="83"/>
        <v>#DIV/0!</v>
      </c>
      <c r="AM34" s="7"/>
      <c r="AN34" s="7"/>
      <c r="AO34" s="13" t="e">
        <f t="shared" si="84"/>
        <v>#DIV/0!</v>
      </c>
      <c r="AP34" s="27"/>
      <c r="AQ34" s="7"/>
      <c r="AR34" s="13" t="e">
        <f t="shared" si="85"/>
        <v>#DIV/0!</v>
      </c>
      <c r="AS34" s="45"/>
      <c r="AT34" s="45"/>
      <c r="AU34" s="13" t="e">
        <f t="shared" si="86"/>
        <v>#DIV/0!</v>
      </c>
      <c r="AV34" s="13"/>
      <c r="AW34" s="13"/>
      <c r="AX34" s="13"/>
      <c r="AY34" s="45"/>
      <c r="AZ34" s="45"/>
      <c r="BA34" s="13" t="e">
        <f t="shared" si="87"/>
        <v>#DIV/0!</v>
      </c>
      <c r="BB34" s="13"/>
      <c r="BC34" s="13"/>
      <c r="BD34" s="13" t="e">
        <f t="shared" si="88"/>
        <v>#DIV/0!</v>
      </c>
      <c r="BE34" s="13"/>
      <c r="BF34" s="13"/>
      <c r="BG34" s="13" t="e">
        <f t="shared" si="89"/>
        <v>#DIV/0!</v>
      </c>
      <c r="BH34" s="7"/>
      <c r="BI34" s="7"/>
      <c r="BJ34" s="13" t="e">
        <f t="shared" si="90"/>
        <v>#DIV/0!</v>
      </c>
      <c r="BK34" s="13"/>
      <c r="BL34" s="13"/>
      <c r="BM34" s="13"/>
      <c r="BN34" s="12"/>
      <c r="BO34" s="12"/>
      <c r="BP34" s="13" t="e">
        <f t="shared" si="91"/>
        <v>#DIV/0!</v>
      </c>
      <c r="BQ34" s="7">
        <f t="shared" ref="BQ34:BQ35" si="174">BT34+CI34</f>
        <v>0</v>
      </c>
      <c r="BR34" s="7">
        <f t="shared" ref="BR34:BR35" si="175">BU34+CJ34</f>
        <v>0</v>
      </c>
      <c r="BS34" s="13" t="e">
        <f t="shared" si="170"/>
        <v>#DIV/0!</v>
      </c>
      <c r="BT34" s="7"/>
      <c r="BU34" s="7"/>
      <c r="BV34" s="13" t="e">
        <f t="shared" si="93"/>
        <v>#DIV/0!</v>
      </c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13" t="e">
        <f t="shared" si="94"/>
        <v>#DIV/0!</v>
      </c>
      <c r="CL34" s="7">
        <f t="shared" si="161"/>
        <v>0</v>
      </c>
      <c r="CM34" s="7">
        <f t="shared" si="162"/>
        <v>0</v>
      </c>
      <c r="CN34" s="13" t="e">
        <f t="shared" si="95"/>
        <v>#DIV/0!</v>
      </c>
      <c r="CO34" s="7"/>
      <c r="CP34" s="7"/>
      <c r="CQ34" s="13" t="e">
        <f t="shared" si="97"/>
        <v>#DIV/0!</v>
      </c>
      <c r="CR34" s="7"/>
      <c r="CS34" s="7"/>
      <c r="CT34" s="13" t="e">
        <f t="shared" si="99"/>
        <v>#DIV/0!</v>
      </c>
      <c r="CU34" s="7"/>
      <c r="CV34" s="7"/>
      <c r="CW34" s="13" t="e">
        <f t="shared" si="101"/>
        <v>#DIV/0!</v>
      </c>
      <c r="CX34" s="7"/>
      <c r="CY34" s="7"/>
      <c r="CZ34" s="13" t="e">
        <f t="shared" si="103"/>
        <v>#DIV/0!</v>
      </c>
      <c r="DA34" s="7"/>
      <c r="DB34" s="7"/>
      <c r="DC34" s="13" t="e">
        <f t="shared" si="105"/>
        <v>#DIV/0!</v>
      </c>
      <c r="DD34" s="7">
        <f t="shared" si="163"/>
        <v>0</v>
      </c>
      <c r="DE34" s="7">
        <f t="shared" si="164"/>
        <v>0</v>
      </c>
      <c r="DF34" s="13" t="e">
        <f t="shared" si="38"/>
        <v>#DIV/0!</v>
      </c>
      <c r="DG34" s="7"/>
      <c r="DH34" s="7"/>
      <c r="DI34" s="13" t="e">
        <f t="shared" si="106"/>
        <v>#DIV/0!</v>
      </c>
      <c r="DJ34" s="7"/>
      <c r="DK34" s="7"/>
      <c r="DL34" s="13" t="e">
        <f t="shared" si="107"/>
        <v>#DIV/0!</v>
      </c>
      <c r="DM34" s="7"/>
      <c r="DN34" s="7"/>
      <c r="DO34" s="13" t="e">
        <f t="shared" si="108"/>
        <v>#DIV/0!</v>
      </c>
      <c r="DP34" s="7"/>
      <c r="DQ34" s="7"/>
      <c r="DR34" s="13" t="e">
        <f t="shared" si="109"/>
        <v>#DIV/0!</v>
      </c>
      <c r="DS34" s="7"/>
      <c r="DT34" s="7"/>
      <c r="DU34" s="13" t="e">
        <f t="shared" si="110"/>
        <v>#DIV/0!</v>
      </c>
      <c r="DV34" s="7"/>
      <c r="DW34" s="7"/>
      <c r="DX34" s="13" t="e">
        <f t="shared" si="111"/>
        <v>#DIV/0!</v>
      </c>
      <c r="DY34" s="13"/>
      <c r="DZ34" s="13"/>
      <c r="EA34" s="13" t="e">
        <f t="shared" si="45"/>
        <v>#DIV/0!</v>
      </c>
      <c r="EB34" s="7">
        <f t="shared" si="165"/>
        <v>0</v>
      </c>
      <c r="EC34" s="7">
        <f t="shared" si="166"/>
        <v>0</v>
      </c>
      <c r="ED34" s="13" t="e">
        <f t="shared" si="2"/>
        <v>#DIV/0!</v>
      </c>
      <c r="EE34" s="62">
        <f t="shared" si="52"/>
        <v>1</v>
      </c>
      <c r="EF34" s="62">
        <f t="shared" si="53"/>
        <v>1</v>
      </c>
      <c r="EG34" s="62">
        <f t="shared" si="54"/>
        <v>1</v>
      </c>
      <c r="EH34" s="62">
        <f t="shared" si="55"/>
        <v>1</v>
      </c>
      <c r="EI34" s="62">
        <f t="shared" si="56"/>
        <v>1</v>
      </c>
      <c r="EJ34" s="62">
        <f t="shared" si="57"/>
        <v>1</v>
      </c>
      <c r="EK34" s="62">
        <f t="shared" si="58"/>
        <v>1</v>
      </c>
      <c r="EL34" s="62">
        <f t="shared" si="59"/>
        <v>1</v>
      </c>
      <c r="EM34" s="62">
        <f t="shared" si="60"/>
        <v>1</v>
      </c>
      <c r="EN34" s="62">
        <f t="shared" si="61"/>
        <v>1</v>
      </c>
      <c r="EO34" s="62">
        <f t="shared" si="62"/>
        <v>1</v>
      </c>
      <c r="EP34" s="62">
        <f t="shared" si="63"/>
        <v>1</v>
      </c>
      <c r="EQ34" s="62">
        <f t="shared" si="64"/>
        <v>12</v>
      </c>
    </row>
    <row r="35" spans="1:147" x14ac:dyDescent="0.25">
      <c r="A35" s="6"/>
      <c r="B35" s="16">
        <v>852.85299999999995</v>
      </c>
      <c r="C35" s="17" t="s">
        <v>87</v>
      </c>
      <c r="D35" s="6"/>
      <c r="E35" s="6"/>
      <c r="F35" s="9">
        <f t="shared" si="167"/>
        <v>42400</v>
      </c>
      <c r="G35" s="9">
        <f t="shared" si="171"/>
        <v>41042.22</v>
      </c>
      <c r="H35" s="13">
        <f t="shared" si="5"/>
        <v>96.797688679245283</v>
      </c>
      <c r="I35" s="7">
        <f t="shared" si="168"/>
        <v>0</v>
      </c>
      <c r="J35" s="7">
        <f t="shared" si="158"/>
        <v>0</v>
      </c>
      <c r="K35" s="13" t="e">
        <f t="shared" si="6"/>
        <v>#DIV/0!</v>
      </c>
      <c r="L35" s="7"/>
      <c r="M35" s="7"/>
      <c r="N35" s="13" t="e">
        <f t="shared" si="77"/>
        <v>#DIV/0!</v>
      </c>
      <c r="O35" s="6"/>
      <c r="P35" s="6"/>
      <c r="Q35" s="13" t="e">
        <f t="shared" si="78"/>
        <v>#DIV/0!</v>
      </c>
      <c r="R35" s="7"/>
      <c r="S35" s="7"/>
      <c r="T35" s="13" t="e">
        <f t="shared" si="116"/>
        <v>#DIV/0!</v>
      </c>
      <c r="U35" s="13"/>
      <c r="V35" s="13"/>
      <c r="W35" s="13"/>
      <c r="X35" s="7">
        <f t="shared" si="172"/>
        <v>0</v>
      </c>
      <c r="Y35" s="7">
        <f t="shared" si="173"/>
        <v>0</v>
      </c>
      <c r="Z35" s="13" t="e">
        <f t="shared" si="12"/>
        <v>#DIV/0!</v>
      </c>
      <c r="AA35" s="7"/>
      <c r="AB35" s="7"/>
      <c r="AC35" s="13" t="e">
        <f t="shared" si="80"/>
        <v>#DIV/0!</v>
      </c>
      <c r="AD35" s="7"/>
      <c r="AE35" s="7"/>
      <c r="AF35" s="13" t="e">
        <f t="shared" si="81"/>
        <v>#DIV/0!</v>
      </c>
      <c r="AG35" s="7"/>
      <c r="AH35" s="7"/>
      <c r="AI35" s="13" t="e">
        <f t="shared" si="82"/>
        <v>#DIV/0!</v>
      </c>
      <c r="AJ35" s="7"/>
      <c r="AK35" s="7"/>
      <c r="AL35" s="13" t="e">
        <f t="shared" si="83"/>
        <v>#DIV/0!</v>
      </c>
      <c r="AM35" s="7"/>
      <c r="AN35" s="7"/>
      <c r="AO35" s="13" t="e">
        <f t="shared" si="84"/>
        <v>#DIV/0!</v>
      </c>
      <c r="AP35" s="27"/>
      <c r="AQ35" s="7"/>
      <c r="AR35" s="13" t="e">
        <f t="shared" si="85"/>
        <v>#DIV/0!</v>
      </c>
      <c r="AS35" s="45"/>
      <c r="AT35" s="45"/>
      <c r="AU35" s="13" t="e">
        <f t="shared" si="86"/>
        <v>#DIV/0!</v>
      </c>
      <c r="AV35" s="13"/>
      <c r="AW35" s="13"/>
      <c r="AX35" s="13"/>
      <c r="AY35" s="45"/>
      <c r="AZ35" s="45"/>
      <c r="BA35" s="13" t="e">
        <f t="shared" si="87"/>
        <v>#DIV/0!</v>
      </c>
      <c r="BB35" s="13"/>
      <c r="BC35" s="13"/>
      <c r="BD35" s="13" t="e">
        <f t="shared" si="88"/>
        <v>#DIV/0!</v>
      </c>
      <c r="BE35" s="13"/>
      <c r="BF35" s="13"/>
      <c r="BG35" s="13" t="e">
        <f t="shared" si="89"/>
        <v>#DIV/0!</v>
      </c>
      <c r="BH35" s="7"/>
      <c r="BI35" s="7"/>
      <c r="BJ35" s="13" t="e">
        <f t="shared" si="90"/>
        <v>#DIV/0!</v>
      </c>
      <c r="BK35" s="13"/>
      <c r="BL35" s="13"/>
      <c r="BM35" s="13"/>
      <c r="BN35" s="12"/>
      <c r="BO35" s="12"/>
      <c r="BP35" s="13" t="e">
        <f t="shared" si="91"/>
        <v>#DIV/0!</v>
      </c>
      <c r="BQ35" s="7">
        <f t="shared" si="174"/>
        <v>0</v>
      </c>
      <c r="BR35" s="7">
        <f t="shared" si="175"/>
        <v>0</v>
      </c>
      <c r="BS35" s="13" t="e">
        <f t="shared" si="170"/>
        <v>#DIV/0!</v>
      </c>
      <c r="BT35" s="7"/>
      <c r="BU35" s="7"/>
      <c r="BV35" s="13" t="e">
        <f t="shared" si="93"/>
        <v>#DIV/0!</v>
      </c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13" t="e">
        <f t="shared" si="94"/>
        <v>#DIV/0!</v>
      </c>
      <c r="CL35" s="7">
        <f t="shared" si="161"/>
        <v>42400</v>
      </c>
      <c r="CM35" s="7">
        <f t="shared" si="162"/>
        <v>41042.22</v>
      </c>
      <c r="CN35" s="13">
        <f t="shared" si="95"/>
        <v>96.797688679245283</v>
      </c>
      <c r="CO35" s="7">
        <v>40000</v>
      </c>
      <c r="CP35" s="7">
        <v>38953</v>
      </c>
      <c r="CQ35" s="13">
        <f t="shared" si="97"/>
        <v>97.382500000000007</v>
      </c>
      <c r="CR35" s="7">
        <v>2400</v>
      </c>
      <c r="CS35" s="7">
        <v>2089.2199999999998</v>
      </c>
      <c r="CT35" s="13">
        <f t="shared" si="99"/>
        <v>87.050833333333316</v>
      </c>
      <c r="CU35" s="7"/>
      <c r="CV35" s="7"/>
      <c r="CW35" s="13" t="e">
        <f t="shared" si="101"/>
        <v>#DIV/0!</v>
      </c>
      <c r="CX35" s="7"/>
      <c r="CY35" s="7"/>
      <c r="CZ35" s="13" t="e">
        <f t="shared" si="103"/>
        <v>#DIV/0!</v>
      </c>
      <c r="DA35" s="7"/>
      <c r="DB35" s="7"/>
      <c r="DC35" s="13" t="e">
        <f t="shared" si="105"/>
        <v>#DIV/0!</v>
      </c>
      <c r="DD35" s="7">
        <f t="shared" si="163"/>
        <v>0</v>
      </c>
      <c r="DE35" s="7">
        <f t="shared" si="164"/>
        <v>0</v>
      </c>
      <c r="DF35" s="13" t="e">
        <f t="shared" si="38"/>
        <v>#DIV/0!</v>
      </c>
      <c r="DG35" s="7"/>
      <c r="DH35" s="7"/>
      <c r="DI35" s="13" t="e">
        <f t="shared" si="106"/>
        <v>#DIV/0!</v>
      </c>
      <c r="DJ35" s="7"/>
      <c r="DK35" s="7"/>
      <c r="DL35" s="13" t="e">
        <f t="shared" si="107"/>
        <v>#DIV/0!</v>
      </c>
      <c r="DM35" s="7"/>
      <c r="DN35" s="7"/>
      <c r="DO35" s="13" t="e">
        <f t="shared" si="108"/>
        <v>#DIV/0!</v>
      </c>
      <c r="DP35" s="7"/>
      <c r="DQ35" s="7"/>
      <c r="DR35" s="13" t="e">
        <f t="shared" si="109"/>
        <v>#DIV/0!</v>
      </c>
      <c r="DS35" s="7"/>
      <c r="DT35" s="7"/>
      <c r="DU35" s="13" t="e">
        <f t="shared" si="110"/>
        <v>#DIV/0!</v>
      </c>
      <c r="DV35" s="7"/>
      <c r="DW35" s="7"/>
      <c r="DX35" s="13" t="e">
        <f t="shared" si="111"/>
        <v>#DIV/0!</v>
      </c>
      <c r="DY35" s="13"/>
      <c r="DZ35" s="13"/>
      <c r="EA35" s="13" t="e">
        <f t="shared" si="45"/>
        <v>#DIV/0!</v>
      </c>
      <c r="EB35" s="7">
        <f t="shared" si="165"/>
        <v>42400</v>
      </c>
      <c r="EC35" s="7">
        <f t="shared" si="166"/>
        <v>41042.22</v>
      </c>
      <c r="ED35" s="13">
        <f t="shared" si="2"/>
        <v>96.797688679245283</v>
      </c>
      <c r="EE35" s="62">
        <f t="shared" si="52"/>
        <v>1</v>
      </c>
      <c r="EF35" s="62">
        <f t="shared" si="53"/>
        <v>1</v>
      </c>
      <c r="EG35" s="62">
        <f t="shared" si="54"/>
        <v>1</v>
      </c>
      <c r="EH35" s="62">
        <f t="shared" si="55"/>
        <v>1</v>
      </c>
      <c r="EI35" s="62">
        <f t="shared" si="56"/>
        <v>1</v>
      </c>
      <c r="EJ35" s="62">
        <f t="shared" si="57"/>
        <v>1</v>
      </c>
      <c r="EK35" s="62">
        <f t="shared" si="58"/>
        <v>1</v>
      </c>
      <c r="EL35" s="62">
        <f t="shared" si="59"/>
        <v>1</v>
      </c>
      <c r="EM35" s="62">
        <f t="shared" si="60"/>
        <v>1</v>
      </c>
      <c r="EN35" s="62">
        <f t="shared" si="61"/>
        <v>1</v>
      </c>
      <c r="EO35" s="62">
        <f t="shared" si="62"/>
        <v>1</v>
      </c>
      <c r="EP35" s="62">
        <f t="shared" si="63"/>
        <v>1</v>
      </c>
      <c r="EQ35" s="62">
        <f t="shared" si="64"/>
        <v>12</v>
      </c>
    </row>
    <row r="36" spans="1:147" x14ac:dyDescent="0.25">
      <c r="A36" s="6" t="s">
        <v>67</v>
      </c>
      <c r="B36" s="16">
        <v>244</v>
      </c>
      <c r="C36" s="6" t="s">
        <v>100</v>
      </c>
      <c r="D36" s="6"/>
      <c r="E36" s="6"/>
      <c r="F36" s="9">
        <f t="shared" si="167"/>
        <v>2262600</v>
      </c>
      <c r="G36" s="9">
        <f t="shared" si="171"/>
        <v>2261245.08</v>
      </c>
      <c r="H36" s="13">
        <f t="shared" si="5"/>
        <v>99.940116679925751</v>
      </c>
      <c r="I36" s="7">
        <f t="shared" si="168"/>
        <v>0</v>
      </c>
      <c r="J36" s="7">
        <f t="shared" si="158"/>
        <v>0</v>
      </c>
      <c r="K36" s="13" t="e">
        <f t="shared" si="6"/>
        <v>#DIV/0!</v>
      </c>
      <c r="L36" s="7"/>
      <c r="M36" s="7"/>
      <c r="N36" s="13" t="e">
        <f t="shared" si="77"/>
        <v>#DIV/0!</v>
      </c>
      <c r="O36" s="7"/>
      <c r="P36" s="7"/>
      <c r="Q36" s="13" t="e">
        <f t="shared" si="78"/>
        <v>#DIV/0!</v>
      </c>
      <c r="R36" s="7"/>
      <c r="S36" s="7"/>
      <c r="T36" s="13" t="e">
        <f t="shared" si="116"/>
        <v>#DIV/0!</v>
      </c>
      <c r="U36" s="13"/>
      <c r="V36" s="13"/>
      <c r="W36" s="13"/>
      <c r="X36" s="7">
        <f t="shared" si="172"/>
        <v>2262600</v>
      </c>
      <c r="Y36" s="7">
        <f t="shared" si="173"/>
        <v>2261245.08</v>
      </c>
      <c r="Z36" s="13">
        <f t="shared" si="12"/>
        <v>99.940116679925751</v>
      </c>
      <c r="AA36" s="7"/>
      <c r="AB36" s="7"/>
      <c r="AC36" s="13" t="e">
        <f t="shared" si="80"/>
        <v>#DIV/0!</v>
      </c>
      <c r="AD36" s="7">
        <f>12000+18600</f>
        <v>30600</v>
      </c>
      <c r="AE36" s="7">
        <v>30600</v>
      </c>
      <c r="AF36" s="13">
        <f t="shared" si="81"/>
        <v>100</v>
      </c>
      <c r="AG36" s="7">
        <v>301000</v>
      </c>
      <c r="AH36" s="7">
        <v>300516.90000000002</v>
      </c>
      <c r="AI36" s="13">
        <f t="shared" si="82"/>
        <v>99.839501661129574</v>
      </c>
      <c r="AJ36" s="7"/>
      <c r="AK36" s="7"/>
      <c r="AL36" s="13" t="e">
        <f t="shared" si="83"/>
        <v>#DIV/0!</v>
      </c>
      <c r="AM36" s="7"/>
      <c r="AN36" s="7"/>
      <c r="AO36" s="13" t="e">
        <f t="shared" si="84"/>
        <v>#DIV/0!</v>
      </c>
      <c r="AP36" s="27">
        <v>4000</v>
      </c>
      <c r="AQ36" s="7">
        <v>3197.95</v>
      </c>
      <c r="AR36" s="13">
        <f t="shared" si="85"/>
        <v>79.94874999999999</v>
      </c>
      <c r="AS36" s="45">
        <f>1895500+31500</f>
        <v>1927000</v>
      </c>
      <c r="AT36" s="45">
        <v>1926930.23</v>
      </c>
      <c r="AU36" s="13">
        <f t="shared" si="86"/>
        <v>99.996379346133892</v>
      </c>
      <c r="AV36" s="13"/>
      <c r="AW36" s="13"/>
      <c r="AX36" s="13"/>
      <c r="AY36" s="45"/>
      <c r="AZ36" s="45"/>
      <c r="BA36" s="13" t="e">
        <f t="shared" si="87"/>
        <v>#DIV/0!</v>
      </c>
      <c r="BB36" s="13"/>
      <c r="BC36" s="13"/>
      <c r="BD36" s="13" t="e">
        <f t="shared" si="88"/>
        <v>#DIV/0!</v>
      </c>
      <c r="BE36" s="13">
        <f>BH36</f>
        <v>0</v>
      </c>
      <c r="BF36" s="13">
        <f>BI36</f>
        <v>0</v>
      </c>
      <c r="BG36" s="13" t="e">
        <f t="shared" si="89"/>
        <v>#DIV/0!</v>
      </c>
      <c r="BH36" s="7"/>
      <c r="BI36" s="7"/>
      <c r="BJ36" s="13" t="e">
        <f t="shared" si="90"/>
        <v>#DIV/0!</v>
      </c>
      <c r="BK36" s="13"/>
      <c r="BL36" s="13"/>
      <c r="BM36" s="13"/>
      <c r="BN36" s="12"/>
      <c r="BO36" s="12"/>
      <c r="BP36" s="13" t="e">
        <f t="shared" si="91"/>
        <v>#DIV/0!</v>
      </c>
      <c r="BQ36" s="7">
        <f>BT36+CI36</f>
        <v>0</v>
      </c>
      <c r="BR36" s="7">
        <f>BU36+CJ36</f>
        <v>0</v>
      </c>
      <c r="BS36" s="13" t="e">
        <f t="shared" si="170"/>
        <v>#DIV/0!</v>
      </c>
      <c r="BT36" s="7"/>
      <c r="BU36" s="7"/>
      <c r="BV36" s="13" t="e">
        <f t="shared" si="93"/>
        <v>#DIV/0!</v>
      </c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13" t="e">
        <f t="shared" si="94"/>
        <v>#DIV/0!</v>
      </c>
      <c r="CL36" s="7">
        <f t="shared" si="161"/>
        <v>0</v>
      </c>
      <c r="CM36" s="7">
        <f t="shared" si="162"/>
        <v>0</v>
      </c>
      <c r="CN36" s="13" t="e">
        <f t="shared" si="95"/>
        <v>#DIV/0!</v>
      </c>
      <c r="CO36" s="7"/>
      <c r="CP36" s="7"/>
      <c r="CQ36" s="13" t="e">
        <f t="shared" si="97"/>
        <v>#DIV/0!</v>
      </c>
      <c r="CR36" s="7"/>
      <c r="CS36" s="7"/>
      <c r="CT36" s="13" t="e">
        <f t="shared" si="99"/>
        <v>#DIV/0!</v>
      </c>
      <c r="CU36" s="7"/>
      <c r="CV36" s="7"/>
      <c r="CW36" s="13" t="e">
        <f t="shared" si="101"/>
        <v>#DIV/0!</v>
      </c>
      <c r="CX36" s="7"/>
      <c r="CY36" s="7"/>
      <c r="CZ36" s="13" t="e">
        <f t="shared" si="103"/>
        <v>#DIV/0!</v>
      </c>
      <c r="DA36" s="7"/>
      <c r="DB36" s="7"/>
      <c r="DC36" s="13" t="e">
        <f t="shared" si="105"/>
        <v>#DIV/0!</v>
      </c>
      <c r="DD36" s="7">
        <f t="shared" si="163"/>
        <v>2040100</v>
      </c>
      <c r="DE36" s="7">
        <f t="shared" si="164"/>
        <v>2037675.8199999998</v>
      </c>
      <c r="DF36" s="13">
        <f t="shared" si="38"/>
        <v>99.88117347188863</v>
      </c>
      <c r="DG36" s="7">
        <v>967800</v>
      </c>
      <c r="DH36" s="7">
        <v>967800</v>
      </c>
      <c r="DI36" s="13">
        <f t="shared" si="106"/>
        <v>100</v>
      </c>
      <c r="DJ36" s="7">
        <f>40000-40000</f>
        <v>0</v>
      </c>
      <c r="DK36" s="7"/>
      <c r="DL36" s="13" t="e">
        <f t="shared" si="107"/>
        <v>#DIV/0!</v>
      </c>
      <c r="DM36" s="7">
        <v>17800</v>
      </c>
      <c r="DN36" s="7">
        <v>17024</v>
      </c>
      <c r="DO36" s="13">
        <f t="shared" si="108"/>
        <v>95.640449438202239</v>
      </c>
      <c r="DP36" s="7"/>
      <c r="DQ36" s="7"/>
      <c r="DR36" s="13" t="e">
        <f t="shared" si="109"/>
        <v>#DIV/0!</v>
      </c>
      <c r="DS36" s="7">
        <v>332900</v>
      </c>
      <c r="DT36" s="7">
        <v>331883.21999999997</v>
      </c>
      <c r="DU36" s="13">
        <f t="shared" si="110"/>
        <v>99.69456893962149</v>
      </c>
      <c r="DV36" s="45">
        <f>724000-2400</f>
        <v>721600</v>
      </c>
      <c r="DW36" s="45">
        <v>720968.6</v>
      </c>
      <c r="DX36" s="13">
        <f t="shared" si="111"/>
        <v>99.912499999999994</v>
      </c>
      <c r="DY36" s="13"/>
      <c r="DZ36" s="13"/>
      <c r="EA36" s="13" t="e">
        <f t="shared" si="45"/>
        <v>#DIV/0!</v>
      </c>
      <c r="EB36" s="7">
        <f t="shared" si="165"/>
        <v>4302700</v>
      </c>
      <c r="EC36" s="7">
        <f t="shared" si="166"/>
        <v>4298920.9000000004</v>
      </c>
      <c r="ED36" s="13">
        <f t="shared" si="2"/>
        <v>99.9121691031213</v>
      </c>
      <c r="EE36" s="62">
        <f t="shared" si="52"/>
        <v>1</v>
      </c>
      <c r="EF36" s="62">
        <f t="shared" si="53"/>
        <v>1</v>
      </c>
      <c r="EG36" s="62">
        <f t="shared" si="54"/>
        <v>1</v>
      </c>
      <c r="EH36" s="62">
        <f t="shared" si="55"/>
        <v>1</v>
      </c>
      <c r="EI36" s="62">
        <f t="shared" si="56"/>
        <v>1</v>
      </c>
      <c r="EJ36" s="62">
        <f t="shared" si="57"/>
        <v>1</v>
      </c>
      <c r="EK36" s="62">
        <f t="shared" si="58"/>
        <v>1</v>
      </c>
      <c r="EL36" s="62">
        <f t="shared" si="59"/>
        <v>1</v>
      </c>
      <c r="EM36" s="62">
        <f t="shared" si="60"/>
        <v>1</v>
      </c>
      <c r="EN36" s="62">
        <f t="shared" si="61"/>
        <v>1</v>
      </c>
      <c r="EO36" s="62">
        <f t="shared" si="62"/>
        <v>1</v>
      </c>
      <c r="EP36" s="62">
        <f t="shared" si="63"/>
        <v>1</v>
      </c>
      <c r="EQ36" s="62">
        <f t="shared" si="64"/>
        <v>12</v>
      </c>
    </row>
    <row r="37" spans="1:147" x14ac:dyDescent="0.25">
      <c r="A37" s="6"/>
      <c r="B37" s="16">
        <v>245</v>
      </c>
      <c r="C37" s="6" t="s">
        <v>90</v>
      </c>
      <c r="D37" s="6"/>
      <c r="E37" s="6"/>
      <c r="F37" s="9">
        <f t="shared" si="167"/>
        <v>50000</v>
      </c>
      <c r="G37" s="9">
        <f t="shared" si="171"/>
        <v>50000</v>
      </c>
      <c r="H37" s="13">
        <f t="shared" si="5"/>
        <v>100</v>
      </c>
      <c r="I37" s="7">
        <f t="shared" si="168"/>
        <v>0</v>
      </c>
      <c r="J37" s="7">
        <f t="shared" si="158"/>
        <v>0</v>
      </c>
      <c r="K37" s="13" t="e">
        <f t="shared" si="6"/>
        <v>#DIV/0!</v>
      </c>
      <c r="L37" s="7"/>
      <c r="M37" s="7"/>
      <c r="N37" s="13" t="e">
        <f t="shared" si="77"/>
        <v>#DIV/0!</v>
      </c>
      <c r="O37" s="6"/>
      <c r="P37" s="6"/>
      <c r="Q37" s="13" t="e">
        <f t="shared" si="78"/>
        <v>#DIV/0!</v>
      </c>
      <c r="R37" s="7"/>
      <c r="S37" s="7"/>
      <c r="T37" s="13" t="e">
        <f t="shared" si="116"/>
        <v>#DIV/0!</v>
      </c>
      <c r="U37" s="13"/>
      <c r="V37" s="13"/>
      <c r="W37" s="13"/>
      <c r="X37" s="7">
        <f t="shared" si="172"/>
        <v>50000</v>
      </c>
      <c r="Y37" s="7">
        <f t="shared" si="173"/>
        <v>50000</v>
      </c>
      <c r="Z37" s="13">
        <f t="shared" si="12"/>
        <v>100</v>
      </c>
      <c r="AA37" s="7"/>
      <c r="AB37" s="7"/>
      <c r="AC37" s="13" t="e">
        <f t="shared" si="80"/>
        <v>#DIV/0!</v>
      </c>
      <c r="AD37" s="7"/>
      <c r="AE37" s="7"/>
      <c r="AF37" s="13" t="e">
        <f t="shared" si="81"/>
        <v>#DIV/0!</v>
      </c>
      <c r="AG37" s="7"/>
      <c r="AH37" s="7"/>
      <c r="AI37" s="13" t="e">
        <f t="shared" si="82"/>
        <v>#DIV/0!</v>
      </c>
      <c r="AJ37" s="7"/>
      <c r="AK37" s="7"/>
      <c r="AL37" s="13" t="e">
        <f t="shared" si="83"/>
        <v>#DIV/0!</v>
      </c>
      <c r="AM37" s="7"/>
      <c r="AN37" s="7"/>
      <c r="AO37" s="13" t="e">
        <f t="shared" si="84"/>
        <v>#DIV/0!</v>
      </c>
      <c r="AP37" s="45"/>
      <c r="AQ37" s="45"/>
      <c r="AR37" s="13" t="e">
        <f t="shared" si="85"/>
        <v>#DIV/0!</v>
      </c>
      <c r="AS37" s="45">
        <v>50000</v>
      </c>
      <c r="AT37" s="45">
        <v>50000</v>
      </c>
      <c r="AU37" s="13">
        <f t="shared" si="86"/>
        <v>100</v>
      </c>
      <c r="AV37" s="13"/>
      <c r="AW37" s="13"/>
      <c r="AX37" s="13"/>
      <c r="AY37" s="45"/>
      <c r="AZ37" s="45"/>
      <c r="BA37" s="13" t="e">
        <f t="shared" si="87"/>
        <v>#DIV/0!</v>
      </c>
      <c r="BB37" s="13"/>
      <c r="BC37" s="13"/>
      <c r="BD37" s="13" t="e">
        <f t="shared" si="88"/>
        <v>#DIV/0!</v>
      </c>
      <c r="BE37" s="13"/>
      <c r="BF37" s="13"/>
      <c r="BG37" s="13" t="e">
        <f t="shared" si="89"/>
        <v>#DIV/0!</v>
      </c>
      <c r="BH37" s="7"/>
      <c r="BI37" s="7"/>
      <c r="BJ37" s="13" t="e">
        <f t="shared" si="90"/>
        <v>#DIV/0!</v>
      </c>
      <c r="BK37" s="13"/>
      <c r="BL37" s="13"/>
      <c r="BM37" s="13"/>
      <c r="BN37" s="12"/>
      <c r="BO37" s="12"/>
      <c r="BP37" s="13" t="e">
        <f t="shared" si="91"/>
        <v>#DIV/0!</v>
      </c>
      <c r="BQ37" s="7">
        <f>BT37+CI37</f>
        <v>0</v>
      </c>
      <c r="BR37" s="7">
        <f>BU37+CJ37</f>
        <v>0</v>
      </c>
      <c r="BS37" s="13" t="e">
        <f t="shared" si="170"/>
        <v>#DIV/0!</v>
      </c>
      <c r="BT37" s="7"/>
      <c r="BU37" s="7"/>
      <c r="BV37" s="13" t="e">
        <f t="shared" si="93"/>
        <v>#DIV/0!</v>
      </c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13" t="e">
        <f t="shared" si="94"/>
        <v>#DIV/0!</v>
      </c>
      <c r="CL37" s="7">
        <f t="shared" si="161"/>
        <v>0</v>
      </c>
      <c r="CM37" s="7">
        <f t="shared" si="162"/>
        <v>0</v>
      </c>
      <c r="CN37" s="13" t="e">
        <f t="shared" si="95"/>
        <v>#DIV/0!</v>
      </c>
      <c r="CO37" s="7"/>
      <c r="CP37" s="7"/>
      <c r="CQ37" s="13" t="e">
        <f t="shared" si="97"/>
        <v>#DIV/0!</v>
      </c>
      <c r="CR37" s="7"/>
      <c r="CS37" s="7"/>
      <c r="CT37" s="13" t="e">
        <f t="shared" si="99"/>
        <v>#DIV/0!</v>
      </c>
      <c r="CU37" s="7"/>
      <c r="CV37" s="7"/>
      <c r="CW37" s="13" t="e">
        <f t="shared" si="101"/>
        <v>#DIV/0!</v>
      </c>
      <c r="CX37" s="7"/>
      <c r="CY37" s="7"/>
      <c r="CZ37" s="13" t="e">
        <f t="shared" si="103"/>
        <v>#DIV/0!</v>
      </c>
      <c r="DA37" s="7"/>
      <c r="DB37" s="7"/>
      <c r="DC37" s="13" t="e">
        <f t="shared" si="105"/>
        <v>#DIV/0!</v>
      </c>
      <c r="DD37" s="7">
        <f t="shared" si="163"/>
        <v>0</v>
      </c>
      <c r="DE37" s="7">
        <f t="shared" si="164"/>
        <v>0</v>
      </c>
      <c r="DF37" s="13" t="e">
        <f t="shared" si="38"/>
        <v>#DIV/0!</v>
      </c>
      <c r="DG37" s="7"/>
      <c r="DH37" s="7"/>
      <c r="DI37" s="13" t="e">
        <f t="shared" si="106"/>
        <v>#DIV/0!</v>
      </c>
      <c r="DJ37" s="7"/>
      <c r="DK37" s="7"/>
      <c r="DL37" s="13" t="e">
        <f t="shared" si="107"/>
        <v>#DIV/0!</v>
      </c>
      <c r="DM37" s="7"/>
      <c r="DN37" s="7"/>
      <c r="DO37" s="13" t="e">
        <f t="shared" si="108"/>
        <v>#DIV/0!</v>
      </c>
      <c r="DP37" s="7"/>
      <c r="DQ37" s="7"/>
      <c r="DR37" s="13" t="e">
        <f t="shared" si="109"/>
        <v>#DIV/0!</v>
      </c>
      <c r="DS37" s="7"/>
      <c r="DT37" s="7"/>
      <c r="DU37" s="13" t="e">
        <f t="shared" si="110"/>
        <v>#DIV/0!</v>
      </c>
      <c r="DV37" s="45"/>
      <c r="DW37" s="7"/>
      <c r="DX37" s="13" t="e">
        <f t="shared" si="111"/>
        <v>#DIV/0!</v>
      </c>
      <c r="DY37" s="13"/>
      <c r="DZ37" s="13"/>
      <c r="EA37" s="13" t="e">
        <f t="shared" si="45"/>
        <v>#DIV/0!</v>
      </c>
      <c r="EB37" s="7">
        <f t="shared" si="165"/>
        <v>50000</v>
      </c>
      <c r="EC37" s="7">
        <f t="shared" si="166"/>
        <v>50000</v>
      </c>
      <c r="ED37" s="13">
        <f t="shared" si="2"/>
        <v>100</v>
      </c>
      <c r="EE37" s="62">
        <f t="shared" si="52"/>
        <v>1</v>
      </c>
      <c r="EF37" s="62">
        <f t="shared" si="53"/>
        <v>1</v>
      </c>
      <c r="EG37" s="62">
        <f t="shared" si="54"/>
        <v>1</v>
      </c>
      <c r="EH37" s="62">
        <f t="shared" si="55"/>
        <v>1</v>
      </c>
      <c r="EI37" s="62">
        <f t="shared" si="56"/>
        <v>1</v>
      </c>
      <c r="EJ37" s="62">
        <f t="shared" si="57"/>
        <v>1</v>
      </c>
      <c r="EK37" s="62">
        <f t="shared" si="58"/>
        <v>1</v>
      </c>
      <c r="EL37" s="62">
        <f t="shared" si="59"/>
        <v>1</v>
      </c>
      <c r="EM37" s="62">
        <f t="shared" si="60"/>
        <v>1</v>
      </c>
      <c r="EN37" s="62">
        <f t="shared" si="61"/>
        <v>1</v>
      </c>
      <c r="EO37" s="62">
        <f t="shared" si="62"/>
        <v>1</v>
      </c>
      <c r="EP37" s="62">
        <f t="shared" si="63"/>
        <v>1</v>
      </c>
      <c r="EQ37" s="62">
        <f t="shared" si="64"/>
        <v>12</v>
      </c>
    </row>
    <row r="38" spans="1:147" x14ac:dyDescent="0.25">
      <c r="A38" s="6"/>
      <c r="B38" s="16">
        <v>350</v>
      </c>
      <c r="C38" s="6" t="s">
        <v>111</v>
      </c>
      <c r="D38" s="6"/>
      <c r="E38" s="6"/>
      <c r="F38" s="9">
        <f t="shared" si="167"/>
        <v>12000</v>
      </c>
      <c r="G38" s="9">
        <f t="shared" si="171"/>
        <v>12000</v>
      </c>
      <c r="H38" s="13">
        <f t="shared" si="5"/>
        <v>100</v>
      </c>
      <c r="I38" s="7">
        <f t="shared" si="168"/>
        <v>0</v>
      </c>
      <c r="J38" s="7">
        <f t="shared" si="158"/>
        <v>0</v>
      </c>
      <c r="K38" s="13" t="e">
        <f t="shared" si="6"/>
        <v>#DIV/0!</v>
      </c>
      <c r="L38" s="7"/>
      <c r="M38" s="7"/>
      <c r="N38" s="13" t="e">
        <f t="shared" si="77"/>
        <v>#DIV/0!</v>
      </c>
      <c r="O38" s="6"/>
      <c r="P38" s="6"/>
      <c r="Q38" s="13" t="e">
        <f t="shared" si="78"/>
        <v>#DIV/0!</v>
      </c>
      <c r="R38" s="7"/>
      <c r="S38" s="7"/>
      <c r="T38" s="13" t="e">
        <f t="shared" si="116"/>
        <v>#DIV/0!</v>
      </c>
      <c r="U38" s="13"/>
      <c r="V38" s="13"/>
      <c r="W38" s="13"/>
      <c r="X38" s="7">
        <f t="shared" si="172"/>
        <v>0</v>
      </c>
      <c r="Y38" s="7">
        <f t="shared" si="173"/>
        <v>0</v>
      </c>
      <c r="Z38" s="13" t="e">
        <f t="shared" si="12"/>
        <v>#DIV/0!</v>
      </c>
      <c r="AA38" s="7"/>
      <c r="AB38" s="7"/>
      <c r="AC38" s="13"/>
      <c r="AD38" s="7"/>
      <c r="AE38" s="7"/>
      <c r="AF38" s="13"/>
      <c r="AG38" s="7"/>
      <c r="AH38" s="7"/>
      <c r="AI38" s="13"/>
      <c r="AJ38" s="7"/>
      <c r="AK38" s="7"/>
      <c r="AL38" s="13"/>
      <c r="AM38" s="7"/>
      <c r="AN38" s="7"/>
      <c r="AO38" s="13"/>
      <c r="AP38" s="45"/>
      <c r="AQ38" s="45"/>
      <c r="AR38" s="13"/>
      <c r="AS38" s="45"/>
      <c r="AT38" s="45"/>
      <c r="AU38" s="13"/>
      <c r="AV38" s="13"/>
      <c r="AW38" s="13"/>
      <c r="AX38" s="13"/>
      <c r="AY38" s="45"/>
      <c r="AZ38" s="45"/>
      <c r="BA38" s="13"/>
      <c r="BB38" s="13"/>
      <c r="BC38" s="13"/>
      <c r="BD38" s="13"/>
      <c r="BE38" s="13"/>
      <c r="BF38" s="13"/>
      <c r="BG38" s="13"/>
      <c r="BH38" s="7"/>
      <c r="BI38" s="7"/>
      <c r="BJ38" s="13"/>
      <c r="BK38" s="13"/>
      <c r="BL38" s="13"/>
      <c r="BM38" s="13"/>
      <c r="BN38" s="12"/>
      <c r="BO38" s="12"/>
      <c r="BP38" s="13"/>
      <c r="BQ38" s="7"/>
      <c r="BR38" s="7"/>
      <c r="BS38" s="13"/>
      <c r="BT38" s="7"/>
      <c r="BU38" s="7"/>
      <c r="BV38" s="13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13"/>
      <c r="CL38" s="7">
        <f t="shared" ref="CL38" si="176">CO38+CR38+CU38+CX38+DA38</f>
        <v>12000</v>
      </c>
      <c r="CM38" s="7">
        <f t="shared" ref="CM38" si="177">CP38+CS38+CV38+CY38+DB38</f>
        <v>12000</v>
      </c>
      <c r="CN38" s="13">
        <f t="shared" ref="CN38" si="178">CM38/CL38*100</f>
        <v>100</v>
      </c>
      <c r="CO38" s="7"/>
      <c r="CP38" s="7"/>
      <c r="CQ38" s="13"/>
      <c r="CR38" s="7"/>
      <c r="CS38" s="7"/>
      <c r="CT38" s="13"/>
      <c r="CU38" s="7"/>
      <c r="CV38" s="7"/>
      <c r="CW38" s="13"/>
      <c r="CX38" s="7"/>
      <c r="CY38" s="7"/>
      <c r="CZ38" s="13"/>
      <c r="DA38" s="13">
        <v>12000</v>
      </c>
      <c r="DB38" s="13">
        <v>12000</v>
      </c>
      <c r="DC38" s="13">
        <f t="shared" si="105"/>
        <v>100</v>
      </c>
      <c r="DD38" s="7">
        <f t="shared" si="163"/>
        <v>0</v>
      </c>
      <c r="DE38" s="7">
        <f t="shared" si="164"/>
        <v>0</v>
      </c>
      <c r="DF38" s="13" t="e">
        <f t="shared" si="38"/>
        <v>#DIV/0!</v>
      </c>
      <c r="DG38" s="7"/>
      <c r="DH38" s="7"/>
      <c r="DI38" s="13"/>
      <c r="DJ38" s="7"/>
      <c r="DK38" s="7"/>
      <c r="DL38" s="13"/>
      <c r="DM38" s="7"/>
      <c r="DN38" s="7"/>
      <c r="DO38" s="13"/>
      <c r="DP38" s="7"/>
      <c r="DQ38" s="7"/>
      <c r="DR38" s="13"/>
      <c r="DS38" s="7"/>
      <c r="DT38" s="7"/>
      <c r="DU38" s="13"/>
      <c r="DV38" s="45"/>
      <c r="DW38" s="7"/>
      <c r="DX38" s="13"/>
      <c r="DY38" s="13"/>
      <c r="DZ38" s="13"/>
      <c r="EA38" s="13" t="e">
        <f t="shared" si="45"/>
        <v>#DIV/0!</v>
      </c>
      <c r="EB38" s="7">
        <f t="shared" si="165"/>
        <v>12000</v>
      </c>
      <c r="EC38" s="7">
        <f t="shared" si="166"/>
        <v>12000</v>
      </c>
      <c r="ED38" s="13">
        <f t="shared" si="2"/>
        <v>100</v>
      </c>
      <c r="EE38" s="62">
        <f t="shared" si="52"/>
        <v>1</v>
      </c>
      <c r="EF38" s="62">
        <f t="shared" si="53"/>
        <v>1</v>
      </c>
      <c r="EG38" s="62">
        <f t="shared" si="54"/>
        <v>1</v>
      </c>
      <c r="EH38" s="62">
        <f t="shared" si="55"/>
        <v>1</v>
      </c>
      <c r="EI38" s="62">
        <f t="shared" si="56"/>
        <v>1</v>
      </c>
      <c r="EJ38" s="62">
        <f t="shared" si="57"/>
        <v>1</v>
      </c>
      <c r="EK38" s="62">
        <f t="shared" si="58"/>
        <v>1</v>
      </c>
      <c r="EL38" s="62">
        <f t="shared" si="59"/>
        <v>1</v>
      </c>
      <c r="EM38" s="62">
        <f t="shared" si="60"/>
        <v>1</v>
      </c>
      <c r="EN38" s="62">
        <f t="shared" si="61"/>
        <v>1</v>
      </c>
      <c r="EO38" s="62">
        <f t="shared" si="62"/>
        <v>1</v>
      </c>
      <c r="EP38" s="62">
        <f t="shared" si="63"/>
        <v>1</v>
      </c>
      <c r="EQ38" s="62">
        <f t="shared" si="64"/>
        <v>12</v>
      </c>
    </row>
    <row r="39" spans="1:147" x14ac:dyDescent="0.25">
      <c r="A39" s="6"/>
      <c r="B39" s="16">
        <v>414</v>
      </c>
      <c r="C39" s="6" t="s">
        <v>92</v>
      </c>
      <c r="D39" s="6"/>
      <c r="E39" s="6"/>
      <c r="F39" s="9">
        <f t="shared" si="167"/>
        <v>0</v>
      </c>
      <c r="G39" s="9"/>
      <c r="H39" s="13" t="e">
        <f t="shared" si="5"/>
        <v>#DIV/0!</v>
      </c>
      <c r="I39" s="7">
        <f t="shared" si="168"/>
        <v>0</v>
      </c>
      <c r="J39" s="7">
        <f t="shared" si="158"/>
        <v>0</v>
      </c>
      <c r="K39" s="13" t="e">
        <f t="shared" si="6"/>
        <v>#DIV/0!</v>
      </c>
      <c r="L39" s="7"/>
      <c r="M39" s="7"/>
      <c r="N39" s="13" t="e">
        <f t="shared" si="77"/>
        <v>#DIV/0!</v>
      </c>
      <c r="O39" s="6"/>
      <c r="P39" s="6"/>
      <c r="Q39" s="13" t="e">
        <f t="shared" si="78"/>
        <v>#DIV/0!</v>
      </c>
      <c r="R39" s="7"/>
      <c r="S39" s="7"/>
      <c r="T39" s="13" t="e">
        <f t="shared" si="116"/>
        <v>#DIV/0!</v>
      </c>
      <c r="U39" s="13"/>
      <c r="V39" s="13"/>
      <c r="W39" s="13"/>
      <c r="X39" s="7">
        <f t="shared" si="172"/>
        <v>0</v>
      </c>
      <c r="Y39" s="7">
        <f t="shared" si="173"/>
        <v>0</v>
      </c>
      <c r="Z39" s="13" t="e">
        <f t="shared" si="12"/>
        <v>#DIV/0!</v>
      </c>
      <c r="AA39" s="7"/>
      <c r="AB39" s="7"/>
      <c r="AC39" s="13" t="e">
        <f t="shared" ref="AC39:AC41" si="179">AB39/AA39*100</f>
        <v>#DIV/0!</v>
      </c>
      <c r="AD39" s="7"/>
      <c r="AE39" s="7"/>
      <c r="AF39" s="13" t="e">
        <f t="shared" ref="AF39:AF41" si="180">AE39/AD39*100</f>
        <v>#DIV/0!</v>
      </c>
      <c r="AG39" s="7"/>
      <c r="AH39" s="7"/>
      <c r="AI39" s="13" t="e">
        <f t="shared" ref="AI39:AI41" si="181">AH39/AG39*100</f>
        <v>#DIV/0!</v>
      </c>
      <c r="AJ39" s="7"/>
      <c r="AK39" s="7"/>
      <c r="AL39" s="13" t="e">
        <f t="shared" ref="AL39:AL41" si="182">AK39/AJ39*100</f>
        <v>#DIV/0!</v>
      </c>
      <c r="AM39" s="7"/>
      <c r="AN39" s="7"/>
      <c r="AO39" s="13" t="e">
        <f t="shared" ref="AO39:AO41" si="183">AN39/AM39*100</f>
        <v>#DIV/0!</v>
      </c>
      <c r="AP39" s="27"/>
      <c r="AQ39" s="7"/>
      <c r="AR39" s="13" t="e">
        <f t="shared" ref="AR39:AR41" si="184">AQ39/AP39*100</f>
        <v>#DIV/0!</v>
      </c>
      <c r="AS39" s="45"/>
      <c r="AT39" s="45"/>
      <c r="AU39" s="13" t="e">
        <f t="shared" ref="AU39:AU41" si="185">AT39/AS39*100</f>
        <v>#DIV/0!</v>
      </c>
      <c r="AV39" s="13"/>
      <c r="AW39" s="13"/>
      <c r="AX39" s="13"/>
      <c r="AY39" s="45"/>
      <c r="AZ39" s="45"/>
      <c r="BA39" s="13" t="e">
        <f t="shared" ref="BA39:BA41" si="186">AZ39/AY39*100</f>
        <v>#DIV/0!</v>
      </c>
      <c r="BB39" s="13"/>
      <c r="BC39" s="13"/>
      <c r="BD39" s="13" t="e">
        <f t="shared" ref="BD39:BD41" si="187">BC39/BB39*100</f>
        <v>#DIV/0!</v>
      </c>
      <c r="BE39" s="13"/>
      <c r="BF39" s="13"/>
      <c r="BG39" s="13" t="e">
        <f t="shared" ref="BG39:BG41" si="188">BF39/BE39*100</f>
        <v>#DIV/0!</v>
      </c>
      <c r="BH39" s="7"/>
      <c r="BI39" s="7"/>
      <c r="BJ39" s="13" t="e">
        <f t="shared" ref="BJ39:BJ41" si="189">BI39/BH39*100</f>
        <v>#DIV/0!</v>
      </c>
      <c r="BK39" s="13"/>
      <c r="BL39" s="13"/>
      <c r="BM39" s="13"/>
      <c r="BN39" s="12"/>
      <c r="BO39" s="12"/>
      <c r="BP39" s="13" t="e">
        <f t="shared" ref="BP39:BP41" si="190">BO39/BN39*100</f>
        <v>#DIV/0!</v>
      </c>
      <c r="BQ39" s="7"/>
      <c r="BR39" s="7"/>
      <c r="BS39" s="13" t="e">
        <f t="shared" ref="BS39:BS41" si="191">BR39/BQ39*100</f>
        <v>#DIV/0!</v>
      </c>
      <c r="BT39" s="7"/>
      <c r="BU39" s="7"/>
      <c r="BV39" s="13" t="e">
        <f t="shared" ref="BV39:BV41" si="192">BU39/BT39*100</f>
        <v>#DIV/0!</v>
      </c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13" t="e">
        <f t="shared" ref="CK39:CK41" si="193">CJ39/CI39*100</f>
        <v>#DIV/0!</v>
      </c>
      <c r="CL39" s="7">
        <f t="shared" ref="CL39:CL41" si="194">CO39+CR39+CU39+CX39+DA39</f>
        <v>0</v>
      </c>
      <c r="CM39" s="7">
        <f t="shared" ref="CM39:CM41" si="195">CP39+CS39+CV39+CY39+DB39</f>
        <v>0</v>
      </c>
      <c r="CN39" s="13" t="e">
        <f t="shared" ref="CN39:CN41" si="196">CM39/CL39*100</f>
        <v>#DIV/0!</v>
      </c>
      <c r="CO39" s="7"/>
      <c r="CP39" s="7"/>
      <c r="CQ39" s="13" t="e">
        <f t="shared" ref="CQ39:CQ41" si="197">CP39/CO39*100</f>
        <v>#DIV/0!</v>
      </c>
      <c r="CR39" s="7"/>
      <c r="CS39" s="7"/>
      <c r="CT39" s="13" t="e">
        <f t="shared" ref="CT39:CT41" si="198">CS39/CR39*100</f>
        <v>#DIV/0!</v>
      </c>
      <c r="CU39" s="7"/>
      <c r="CV39" s="7"/>
      <c r="CW39" s="13" t="e">
        <f t="shared" ref="CW39:CW41" si="199">CV39/CU39*100</f>
        <v>#DIV/0!</v>
      </c>
      <c r="CX39" s="7"/>
      <c r="CY39" s="7"/>
      <c r="CZ39" s="13" t="e">
        <f t="shared" ref="CZ39:CZ41" si="200">CY39/CX39*100</f>
        <v>#DIV/0!</v>
      </c>
      <c r="DA39" s="7"/>
      <c r="DB39" s="7"/>
      <c r="DC39" s="13" t="e">
        <f t="shared" ref="DC39:DC41" si="201">DB39/DA39*100</f>
        <v>#DIV/0!</v>
      </c>
      <c r="DD39" s="7">
        <f t="shared" si="163"/>
        <v>0</v>
      </c>
      <c r="DE39" s="7">
        <f t="shared" si="164"/>
        <v>0</v>
      </c>
      <c r="DF39" s="13" t="e">
        <f t="shared" si="38"/>
        <v>#DIV/0!</v>
      </c>
      <c r="DG39" s="7"/>
      <c r="DH39" s="7"/>
      <c r="DI39" s="13" t="e">
        <f t="shared" ref="DI39:DI41" si="202">DH39/DG39*100</f>
        <v>#DIV/0!</v>
      </c>
      <c r="DJ39" s="7"/>
      <c r="DK39" s="7"/>
      <c r="DL39" s="13" t="e">
        <f t="shared" ref="DL39:DL41" si="203">DK39/DJ39*100</f>
        <v>#DIV/0!</v>
      </c>
      <c r="DM39" s="7"/>
      <c r="DN39" s="7"/>
      <c r="DO39" s="13" t="e">
        <f t="shared" ref="DO39:DO41" si="204">DN39/DM39*100</f>
        <v>#DIV/0!</v>
      </c>
      <c r="DP39" s="7"/>
      <c r="DQ39" s="7"/>
      <c r="DR39" s="13" t="e">
        <f t="shared" ref="DR39:DR41" si="205">DQ39/DP39*100</f>
        <v>#DIV/0!</v>
      </c>
      <c r="DS39" s="7"/>
      <c r="DT39" s="7"/>
      <c r="DU39" s="13" t="e">
        <f t="shared" ref="DU39:DU41" si="206">DT39/DS39*100</f>
        <v>#DIV/0!</v>
      </c>
      <c r="DV39" s="45"/>
      <c r="DW39" s="7"/>
      <c r="DX39" s="13" t="e">
        <f t="shared" ref="DX39:DX41" si="207">DW39/DV39*100</f>
        <v>#DIV/0!</v>
      </c>
      <c r="DY39" s="13"/>
      <c r="DZ39" s="13"/>
      <c r="EA39" s="13" t="e">
        <f t="shared" si="45"/>
        <v>#DIV/0!</v>
      </c>
      <c r="EB39" s="7">
        <f t="shared" si="165"/>
        <v>0</v>
      </c>
      <c r="EC39" s="7">
        <f t="shared" si="166"/>
        <v>0</v>
      </c>
      <c r="ED39" s="13" t="e">
        <f t="shared" si="2"/>
        <v>#DIV/0!</v>
      </c>
      <c r="EE39" s="62">
        <f t="shared" si="52"/>
        <v>1</v>
      </c>
      <c r="EF39" s="62">
        <f t="shared" si="53"/>
        <v>1</v>
      </c>
      <c r="EG39" s="62">
        <f t="shared" si="54"/>
        <v>1</v>
      </c>
      <c r="EH39" s="62">
        <f t="shared" si="55"/>
        <v>1</v>
      </c>
      <c r="EI39" s="62">
        <f t="shared" si="56"/>
        <v>1</v>
      </c>
      <c r="EJ39" s="62">
        <f t="shared" si="57"/>
        <v>1</v>
      </c>
      <c r="EK39" s="62">
        <f t="shared" si="58"/>
        <v>1</v>
      </c>
      <c r="EL39" s="62">
        <f t="shared" si="59"/>
        <v>1</v>
      </c>
      <c r="EM39" s="62">
        <f t="shared" si="60"/>
        <v>1</v>
      </c>
      <c r="EN39" s="62">
        <f t="shared" si="61"/>
        <v>1</v>
      </c>
      <c r="EO39" s="62">
        <f t="shared" si="62"/>
        <v>1</v>
      </c>
      <c r="EP39" s="62">
        <f t="shared" si="63"/>
        <v>1</v>
      </c>
      <c r="EQ39" s="62">
        <f t="shared" si="64"/>
        <v>12</v>
      </c>
    </row>
    <row r="40" spans="1:147" x14ac:dyDescent="0.25">
      <c r="A40" s="6"/>
      <c r="B40" s="16">
        <v>851</v>
      </c>
      <c r="C40" s="17" t="s">
        <v>86</v>
      </c>
      <c r="D40" s="6"/>
      <c r="E40" s="6"/>
      <c r="F40" s="9">
        <f t="shared" si="167"/>
        <v>39000</v>
      </c>
      <c r="G40" s="9">
        <f t="shared" ref="G40:G41" si="208">J40+Y40+BF40+BR40+CM40+BO40</f>
        <v>38627</v>
      </c>
      <c r="H40" s="13">
        <f t="shared" si="5"/>
        <v>99.043589743589749</v>
      </c>
      <c r="I40" s="7">
        <f t="shared" si="168"/>
        <v>0</v>
      </c>
      <c r="J40" s="7">
        <f t="shared" si="158"/>
        <v>0</v>
      </c>
      <c r="K40" s="13" t="e">
        <f t="shared" si="6"/>
        <v>#DIV/0!</v>
      </c>
      <c r="L40" s="7"/>
      <c r="M40" s="7"/>
      <c r="N40" s="13" t="e">
        <f t="shared" si="77"/>
        <v>#DIV/0!</v>
      </c>
      <c r="O40" s="6"/>
      <c r="P40" s="6"/>
      <c r="Q40" s="13" t="e">
        <f t="shared" si="78"/>
        <v>#DIV/0!</v>
      </c>
      <c r="R40" s="7"/>
      <c r="S40" s="7"/>
      <c r="T40" s="13" t="e">
        <f t="shared" si="116"/>
        <v>#DIV/0!</v>
      </c>
      <c r="U40" s="13"/>
      <c r="V40" s="13"/>
      <c r="W40" s="13"/>
      <c r="X40" s="7">
        <f t="shared" si="172"/>
        <v>0</v>
      </c>
      <c r="Y40" s="7">
        <f t="shared" si="173"/>
        <v>0</v>
      </c>
      <c r="Z40" s="13" t="e">
        <f t="shared" si="12"/>
        <v>#DIV/0!</v>
      </c>
      <c r="AA40" s="7"/>
      <c r="AB40" s="7"/>
      <c r="AC40" s="13" t="e">
        <f t="shared" si="179"/>
        <v>#DIV/0!</v>
      </c>
      <c r="AD40" s="7"/>
      <c r="AE40" s="7"/>
      <c r="AF40" s="13" t="e">
        <f t="shared" si="180"/>
        <v>#DIV/0!</v>
      </c>
      <c r="AG40" s="7"/>
      <c r="AH40" s="7"/>
      <c r="AI40" s="13" t="e">
        <f t="shared" si="181"/>
        <v>#DIV/0!</v>
      </c>
      <c r="AJ40" s="7"/>
      <c r="AK40" s="7"/>
      <c r="AL40" s="13" t="e">
        <f t="shared" si="182"/>
        <v>#DIV/0!</v>
      </c>
      <c r="AM40" s="7"/>
      <c r="AN40" s="7"/>
      <c r="AO40" s="13" t="e">
        <f t="shared" si="183"/>
        <v>#DIV/0!</v>
      </c>
      <c r="AP40" s="27"/>
      <c r="AQ40" s="7"/>
      <c r="AR40" s="13" t="e">
        <f t="shared" si="184"/>
        <v>#DIV/0!</v>
      </c>
      <c r="AS40" s="45"/>
      <c r="AT40" s="45"/>
      <c r="AU40" s="13" t="e">
        <f t="shared" si="185"/>
        <v>#DIV/0!</v>
      </c>
      <c r="AV40" s="13"/>
      <c r="AW40" s="13"/>
      <c r="AX40" s="13"/>
      <c r="AY40" s="45"/>
      <c r="AZ40" s="45"/>
      <c r="BA40" s="13" t="e">
        <f t="shared" si="186"/>
        <v>#DIV/0!</v>
      </c>
      <c r="BB40" s="13"/>
      <c r="BC40" s="13"/>
      <c r="BD40" s="13" t="e">
        <f t="shared" si="187"/>
        <v>#DIV/0!</v>
      </c>
      <c r="BE40" s="13"/>
      <c r="BF40" s="13"/>
      <c r="BG40" s="13" t="e">
        <f t="shared" si="188"/>
        <v>#DIV/0!</v>
      </c>
      <c r="BH40" s="7"/>
      <c r="BI40" s="7"/>
      <c r="BJ40" s="13" t="e">
        <f t="shared" si="189"/>
        <v>#DIV/0!</v>
      </c>
      <c r="BK40" s="13"/>
      <c r="BL40" s="13"/>
      <c r="BM40" s="13"/>
      <c r="BN40" s="12"/>
      <c r="BO40" s="12"/>
      <c r="BP40" s="13" t="e">
        <f t="shared" si="190"/>
        <v>#DIV/0!</v>
      </c>
      <c r="BQ40" s="7">
        <f t="shared" ref="BQ40:BQ41" si="209">BT40+CI40</f>
        <v>0</v>
      </c>
      <c r="BR40" s="7">
        <f t="shared" ref="BR40:BR41" si="210">BU40+CJ40</f>
        <v>0</v>
      </c>
      <c r="BS40" s="13" t="e">
        <f t="shared" si="191"/>
        <v>#DIV/0!</v>
      </c>
      <c r="BT40" s="7"/>
      <c r="BU40" s="7"/>
      <c r="BV40" s="13" t="e">
        <f t="shared" si="192"/>
        <v>#DIV/0!</v>
      </c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13" t="e">
        <f t="shared" si="193"/>
        <v>#DIV/0!</v>
      </c>
      <c r="CL40" s="7">
        <f t="shared" si="194"/>
        <v>39000</v>
      </c>
      <c r="CM40" s="7">
        <f t="shared" si="195"/>
        <v>38627</v>
      </c>
      <c r="CN40" s="13">
        <f t="shared" si="196"/>
        <v>99.043589743589749</v>
      </c>
      <c r="CO40" s="7">
        <v>39000</v>
      </c>
      <c r="CP40" s="7">
        <v>38627</v>
      </c>
      <c r="CQ40" s="13">
        <f t="shared" si="197"/>
        <v>99.043589743589749</v>
      </c>
      <c r="CR40" s="7"/>
      <c r="CS40" s="7"/>
      <c r="CT40" s="13" t="e">
        <f t="shared" si="198"/>
        <v>#DIV/0!</v>
      </c>
      <c r="CU40" s="7"/>
      <c r="CV40" s="7"/>
      <c r="CW40" s="13" t="e">
        <f t="shared" si="199"/>
        <v>#DIV/0!</v>
      </c>
      <c r="CX40" s="7"/>
      <c r="CY40" s="7"/>
      <c r="CZ40" s="13" t="e">
        <f t="shared" si="200"/>
        <v>#DIV/0!</v>
      </c>
      <c r="DA40" s="7"/>
      <c r="DB40" s="7"/>
      <c r="DC40" s="13" t="e">
        <f t="shared" si="201"/>
        <v>#DIV/0!</v>
      </c>
      <c r="DD40" s="7">
        <f t="shared" si="163"/>
        <v>0</v>
      </c>
      <c r="DE40" s="7">
        <f t="shared" si="164"/>
        <v>0</v>
      </c>
      <c r="DF40" s="13" t="e">
        <f t="shared" si="38"/>
        <v>#DIV/0!</v>
      </c>
      <c r="DG40" s="7"/>
      <c r="DH40" s="7"/>
      <c r="DI40" s="13" t="e">
        <f t="shared" si="202"/>
        <v>#DIV/0!</v>
      </c>
      <c r="DJ40" s="7"/>
      <c r="DK40" s="7"/>
      <c r="DL40" s="13" t="e">
        <f t="shared" si="203"/>
        <v>#DIV/0!</v>
      </c>
      <c r="DM40" s="7"/>
      <c r="DN40" s="7"/>
      <c r="DO40" s="13" t="e">
        <f t="shared" si="204"/>
        <v>#DIV/0!</v>
      </c>
      <c r="DP40" s="7"/>
      <c r="DQ40" s="7"/>
      <c r="DR40" s="13" t="e">
        <f t="shared" si="205"/>
        <v>#DIV/0!</v>
      </c>
      <c r="DS40" s="7"/>
      <c r="DT40" s="7"/>
      <c r="DU40" s="13" t="e">
        <f t="shared" si="206"/>
        <v>#DIV/0!</v>
      </c>
      <c r="DV40" s="7"/>
      <c r="DW40" s="7"/>
      <c r="DX40" s="13" t="e">
        <f t="shared" si="207"/>
        <v>#DIV/0!</v>
      </c>
      <c r="DY40" s="13"/>
      <c r="DZ40" s="13"/>
      <c r="EA40" s="13" t="e">
        <f t="shared" si="45"/>
        <v>#DIV/0!</v>
      </c>
      <c r="EB40" s="7">
        <f t="shared" si="165"/>
        <v>39000</v>
      </c>
      <c r="EC40" s="7">
        <f t="shared" si="166"/>
        <v>38627</v>
      </c>
      <c r="ED40" s="13">
        <f t="shared" si="2"/>
        <v>99.043589743589749</v>
      </c>
      <c r="EE40" s="62">
        <f t="shared" si="52"/>
        <v>1</v>
      </c>
      <c r="EF40" s="62">
        <f t="shared" si="53"/>
        <v>1</v>
      </c>
      <c r="EG40" s="62">
        <f t="shared" si="54"/>
        <v>1</v>
      </c>
      <c r="EH40" s="62">
        <f t="shared" si="55"/>
        <v>1</v>
      </c>
      <c r="EI40" s="62">
        <f t="shared" si="56"/>
        <v>1</v>
      </c>
      <c r="EJ40" s="62">
        <f t="shared" si="57"/>
        <v>1</v>
      </c>
      <c r="EK40" s="62">
        <f t="shared" si="58"/>
        <v>1</v>
      </c>
      <c r="EL40" s="62">
        <f t="shared" si="59"/>
        <v>1</v>
      </c>
      <c r="EM40" s="62">
        <f t="shared" si="60"/>
        <v>1</v>
      </c>
      <c r="EN40" s="62">
        <f t="shared" si="61"/>
        <v>1</v>
      </c>
      <c r="EO40" s="62">
        <f t="shared" si="62"/>
        <v>1</v>
      </c>
      <c r="EP40" s="62">
        <f t="shared" si="63"/>
        <v>1</v>
      </c>
      <c r="EQ40" s="62">
        <f t="shared" si="64"/>
        <v>12</v>
      </c>
    </row>
    <row r="41" spans="1:147" x14ac:dyDescent="0.25">
      <c r="A41" s="6"/>
      <c r="B41" s="16">
        <v>852.85299999999995</v>
      </c>
      <c r="C41" s="17" t="s">
        <v>87</v>
      </c>
      <c r="D41" s="6"/>
      <c r="E41" s="6"/>
      <c r="F41" s="9">
        <f t="shared" si="167"/>
        <v>36000</v>
      </c>
      <c r="G41" s="9">
        <f t="shared" si="208"/>
        <v>35832.03</v>
      </c>
      <c r="H41" s="13">
        <f t="shared" si="5"/>
        <v>99.533416666666668</v>
      </c>
      <c r="I41" s="7">
        <f t="shared" si="168"/>
        <v>0</v>
      </c>
      <c r="J41" s="7">
        <f t="shared" si="158"/>
        <v>0</v>
      </c>
      <c r="K41" s="13" t="e">
        <f t="shared" si="6"/>
        <v>#DIV/0!</v>
      </c>
      <c r="L41" s="7"/>
      <c r="M41" s="7"/>
      <c r="N41" s="13" t="e">
        <f t="shared" si="77"/>
        <v>#DIV/0!</v>
      </c>
      <c r="O41" s="6"/>
      <c r="P41" s="6"/>
      <c r="Q41" s="13" t="e">
        <f t="shared" si="78"/>
        <v>#DIV/0!</v>
      </c>
      <c r="R41" s="7"/>
      <c r="S41" s="7"/>
      <c r="T41" s="13" t="e">
        <f t="shared" si="116"/>
        <v>#DIV/0!</v>
      </c>
      <c r="U41" s="13"/>
      <c r="V41" s="13"/>
      <c r="W41" s="13"/>
      <c r="X41" s="7">
        <f t="shared" si="172"/>
        <v>0</v>
      </c>
      <c r="Y41" s="7">
        <f t="shared" si="173"/>
        <v>0</v>
      </c>
      <c r="Z41" s="13" t="e">
        <f t="shared" si="12"/>
        <v>#DIV/0!</v>
      </c>
      <c r="AA41" s="7"/>
      <c r="AB41" s="7"/>
      <c r="AC41" s="13" t="e">
        <f t="shared" si="179"/>
        <v>#DIV/0!</v>
      </c>
      <c r="AD41" s="7"/>
      <c r="AE41" s="7"/>
      <c r="AF41" s="13" t="e">
        <f t="shared" si="180"/>
        <v>#DIV/0!</v>
      </c>
      <c r="AG41" s="7"/>
      <c r="AH41" s="7"/>
      <c r="AI41" s="13" t="e">
        <f t="shared" si="181"/>
        <v>#DIV/0!</v>
      </c>
      <c r="AJ41" s="7"/>
      <c r="AK41" s="7"/>
      <c r="AL41" s="13" t="e">
        <f t="shared" si="182"/>
        <v>#DIV/0!</v>
      </c>
      <c r="AM41" s="7"/>
      <c r="AN41" s="7"/>
      <c r="AO41" s="13" t="e">
        <f t="shared" si="183"/>
        <v>#DIV/0!</v>
      </c>
      <c r="AP41" s="27"/>
      <c r="AQ41" s="7"/>
      <c r="AR41" s="13" t="e">
        <f t="shared" si="184"/>
        <v>#DIV/0!</v>
      </c>
      <c r="AS41" s="45"/>
      <c r="AT41" s="45"/>
      <c r="AU41" s="13" t="e">
        <f t="shared" si="185"/>
        <v>#DIV/0!</v>
      </c>
      <c r="AV41" s="13"/>
      <c r="AW41" s="13"/>
      <c r="AX41" s="13"/>
      <c r="AY41" s="45"/>
      <c r="AZ41" s="45"/>
      <c r="BA41" s="13" t="e">
        <f t="shared" si="186"/>
        <v>#DIV/0!</v>
      </c>
      <c r="BB41" s="13"/>
      <c r="BC41" s="13"/>
      <c r="BD41" s="13" t="e">
        <f t="shared" si="187"/>
        <v>#DIV/0!</v>
      </c>
      <c r="BE41" s="13"/>
      <c r="BF41" s="13"/>
      <c r="BG41" s="13" t="e">
        <f t="shared" si="188"/>
        <v>#DIV/0!</v>
      </c>
      <c r="BH41" s="7"/>
      <c r="BI41" s="7"/>
      <c r="BJ41" s="13" t="e">
        <f t="shared" si="189"/>
        <v>#DIV/0!</v>
      </c>
      <c r="BK41" s="13"/>
      <c r="BL41" s="13"/>
      <c r="BM41" s="13"/>
      <c r="BN41" s="12"/>
      <c r="BO41" s="12"/>
      <c r="BP41" s="13" t="e">
        <f t="shared" si="190"/>
        <v>#DIV/0!</v>
      </c>
      <c r="BQ41" s="7">
        <f t="shared" si="209"/>
        <v>0</v>
      </c>
      <c r="BR41" s="7">
        <f t="shared" si="210"/>
        <v>0</v>
      </c>
      <c r="BS41" s="13" t="e">
        <f t="shared" si="191"/>
        <v>#DIV/0!</v>
      </c>
      <c r="BT41" s="7"/>
      <c r="BU41" s="7"/>
      <c r="BV41" s="13" t="e">
        <f t="shared" si="192"/>
        <v>#DIV/0!</v>
      </c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13" t="e">
        <f t="shared" si="193"/>
        <v>#DIV/0!</v>
      </c>
      <c r="CL41" s="7">
        <f t="shared" si="194"/>
        <v>36000</v>
      </c>
      <c r="CM41" s="7">
        <f t="shared" si="195"/>
        <v>35832.03</v>
      </c>
      <c r="CN41" s="13">
        <f t="shared" si="196"/>
        <v>99.533416666666668</v>
      </c>
      <c r="CO41" s="7"/>
      <c r="CP41" s="7"/>
      <c r="CQ41" s="13" t="e">
        <f t="shared" si="197"/>
        <v>#DIV/0!</v>
      </c>
      <c r="CR41" s="7">
        <v>36000</v>
      </c>
      <c r="CS41" s="7">
        <v>35832.03</v>
      </c>
      <c r="CT41" s="13">
        <f t="shared" si="198"/>
        <v>99.533416666666668</v>
      </c>
      <c r="CU41" s="7"/>
      <c r="CV41" s="7"/>
      <c r="CW41" s="13" t="e">
        <f t="shared" si="199"/>
        <v>#DIV/0!</v>
      </c>
      <c r="CX41" s="7"/>
      <c r="CY41" s="7"/>
      <c r="CZ41" s="13" t="e">
        <f t="shared" si="200"/>
        <v>#DIV/0!</v>
      </c>
      <c r="DA41" s="7"/>
      <c r="DB41" s="7"/>
      <c r="DC41" s="13" t="e">
        <f t="shared" si="201"/>
        <v>#DIV/0!</v>
      </c>
      <c r="DD41" s="7">
        <f t="shared" si="163"/>
        <v>0</v>
      </c>
      <c r="DE41" s="7">
        <f t="shared" si="164"/>
        <v>0</v>
      </c>
      <c r="DF41" s="13" t="e">
        <f t="shared" si="38"/>
        <v>#DIV/0!</v>
      </c>
      <c r="DG41" s="7"/>
      <c r="DH41" s="7"/>
      <c r="DI41" s="13" t="e">
        <f t="shared" si="202"/>
        <v>#DIV/0!</v>
      </c>
      <c r="DJ41" s="7"/>
      <c r="DK41" s="7"/>
      <c r="DL41" s="13" t="e">
        <f t="shared" si="203"/>
        <v>#DIV/0!</v>
      </c>
      <c r="DM41" s="7"/>
      <c r="DN41" s="7"/>
      <c r="DO41" s="13" t="e">
        <f t="shared" si="204"/>
        <v>#DIV/0!</v>
      </c>
      <c r="DP41" s="7"/>
      <c r="DQ41" s="7"/>
      <c r="DR41" s="13" t="e">
        <f t="shared" si="205"/>
        <v>#DIV/0!</v>
      </c>
      <c r="DS41" s="7"/>
      <c r="DT41" s="7"/>
      <c r="DU41" s="13" t="e">
        <f t="shared" si="206"/>
        <v>#DIV/0!</v>
      </c>
      <c r="DV41" s="7"/>
      <c r="DW41" s="7"/>
      <c r="DX41" s="13" t="e">
        <f t="shared" si="207"/>
        <v>#DIV/0!</v>
      </c>
      <c r="DY41" s="13"/>
      <c r="DZ41" s="13"/>
      <c r="EA41" s="13" t="e">
        <f t="shared" si="45"/>
        <v>#DIV/0!</v>
      </c>
      <c r="EB41" s="7">
        <f t="shared" si="165"/>
        <v>36000</v>
      </c>
      <c r="EC41" s="7">
        <f t="shared" si="166"/>
        <v>35832.03</v>
      </c>
      <c r="ED41" s="13">
        <f t="shared" si="2"/>
        <v>99.533416666666668</v>
      </c>
      <c r="EE41" s="62">
        <f t="shared" si="52"/>
        <v>1</v>
      </c>
      <c r="EF41" s="62">
        <f t="shared" si="53"/>
        <v>1</v>
      </c>
      <c r="EG41" s="62">
        <f t="shared" si="54"/>
        <v>1</v>
      </c>
      <c r="EH41" s="62">
        <f t="shared" si="55"/>
        <v>1</v>
      </c>
      <c r="EI41" s="62">
        <f t="shared" si="56"/>
        <v>1</v>
      </c>
      <c r="EJ41" s="62">
        <f t="shared" si="57"/>
        <v>1</v>
      </c>
      <c r="EK41" s="62">
        <f t="shared" si="58"/>
        <v>1</v>
      </c>
      <c r="EL41" s="62">
        <f t="shared" si="59"/>
        <v>1</v>
      </c>
      <c r="EM41" s="62">
        <f t="shared" si="60"/>
        <v>1</v>
      </c>
      <c r="EN41" s="62">
        <f t="shared" si="61"/>
        <v>1</v>
      </c>
      <c r="EO41" s="62">
        <f t="shared" si="62"/>
        <v>1</v>
      </c>
      <c r="EP41" s="62">
        <f t="shared" si="63"/>
        <v>1</v>
      </c>
      <c r="EQ41" s="62">
        <f t="shared" si="64"/>
        <v>12</v>
      </c>
    </row>
    <row r="42" spans="1:147" x14ac:dyDescent="0.25">
      <c r="A42" s="14" t="s">
        <v>81</v>
      </c>
      <c r="B42" s="30"/>
      <c r="C42" s="24" t="s">
        <v>82</v>
      </c>
      <c r="D42" s="14"/>
      <c r="E42" s="14"/>
      <c r="F42" s="38">
        <f>F43</f>
        <v>0</v>
      </c>
      <c r="G42" s="38">
        <f t="shared" ref="G42:CA42" si="211">G43</f>
        <v>0</v>
      </c>
      <c r="H42" s="38">
        <f t="shared" si="211"/>
        <v>0</v>
      </c>
      <c r="I42" s="38">
        <f t="shared" si="211"/>
        <v>0</v>
      </c>
      <c r="J42" s="38">
        <f t="shared" si="211"/>
        <v>0</v>
      </c>
      <c r="K42" s="38">
        <f t="shared" si="211"/>
        <v>0</v>
      </c>
      <c r="L42" s="38">
        <f t="shared" si="211"/>
        <v>0</v>
      </c>
      <c r="M42" s="38">
        <f t="shared" si="211"/>
        <v>0</v>
      </c>
      <c r="N42" s="38">
        <f t="shared" si="211"/>
        <v>0</v>
      </c>
      <c r="O42" s="38">
        <f t="shared" si="211"/>
        <v>0</v>
      </c>
      <c r="P42" s="38">
        <f t="shared" si="211"/>
        <v>0</v>
      </c>
      <c r="Q42" s="38">
        <f t="shared" si="211"/>
        <v>0</v>
      </c>
      <c r="R42" s="38">
        <f t="shared" si="211"/>
        <v>0</v>
      </c>
      <c r="S42" s="38">
        <f t="shared" si="211"/>
        <v>0</v>
      </c>
      <c r="T42" s="38">
        <f t="shared" si="211"/>
        <v>0</v>
      </c>
      <c r="U42" s="38"/>
      <c r="V42" s="38"/>
      <c r="W42" s="38"/>
      <c r="X42" s="11">
        <f t="shared" si="172"/>
        <v>0</v>
      </c>
      <c r="Y42" s="11">
        <f t="shared" si="173"/>
        <v>0</v>
      </c>
      <c r="Z42" s="38">
        <f t="shared" si="211"/>
        <v>0</v>
      </c>
      <c r="AA42" s="38">
        <f t="shared" si="211"/>
        <v>0</v>
      </c>
      <c r="AB42" s="38">
        <f t="shared" si="211"/>
        <v>0</v>
      </c>
      <c r="AC42" s="38">
        <f t="shared" si="211"/>
        <v>0</v>
      </c>
      <c r="AD42" s="38">
        <f t="shared" si="211"/>
        <v>0</v>
      </c>
      <c r="AE42" s="38">
        <f t="shared" si="211"/>
        <v>0</v>
      </c>
      <c r="AF42" s="38">
        <f t="shared" si="211"/>
        <v>0</v>
      </c>
      <c r="AG42" s="38">
        <f t="shared" si="211"/>
        <v>0</v>
      </c>
      <c r="AH42" s="38">
        <f t="shared" si="211"/>
        <v>0</v>
      </c>
      <c r="AI42" s="38">
        <f t="shared" si="211"/>
        <v>0</v>
      </c>
      <c r="AJ42" s="38">
        <f t="shared" si="211"/>
        <v>0</v>
      </c>
      <c r="AK42" s="38">
        <f t="shared" si="211"/>
        <v>0</v>
      </c>
      <c r="AL42" s="38">
        <f t="shared" si="211"/>
        <v>0</v>
      </c>
      <c r="AM42" s="38">
        <f t="shared" si="211"/>
        <v>0</v>
      </c>
      <c r="AN42" s="38">
        <f t="shared" si="211"/>
        <v>0</v>
      </c>
      <c r="AO42" s="38">
        <f t="shared" si="211"/>
        <v>0</v>
      </c>
      <c r="AP42" s="38">
        <f t="shared" si="211"/>
        <v>0</v>
      </c>
      <c r="AQ42" s="38">
        <f t="shared" si="211"/>
        <v>0</v>
      </c>
      <c r="AR42" s="38">
        <f t="shared" si="211"/>
        <v>0</v>
      </c>
      <c r="AS42" s="38">
        <f t="shared" si="211"/>
        <v>0</v>
      </c>
      <c r="AT42" s="38">
        <f t="shared" si="211"/>
        <v>0</v>
      </c>
      <c r="AU42" s="38">
        <f t="shared" si="211"/>
        <v>0</v>
      </c>
      <c r="AV42" s="38"/>
      <c r="AW42" s="38"/>
      <c r="AX42" s="38"/>
      <c r="AY42" s="38">
        <f t="shared" si="211"/>
        <v>0</v>
      </c>
      <c r="AZ42" s="38">
        <f t="shared" si="211"/>
        <v>0</v>
      </c>
      <c r="BA42" s="38">
        <f t="shared" si="211"/>
        <v>0</v>
      </c>
      <c r="BB42" s="38"/>
      <c r="BC42" s="38"/>
      <c r="BD42" s="38">
        <f t="shared" si="211"/>
        <v>0</v>
      </c>
      <c r="BE42" s="38">
        <f t="shared" si="211"/>
        <v>0</v>
      </c>
      <c r="BF42" s="38">
        <f t="shared" si="211"/>
        <v>0</v>
      </c>
      <c r="BG42" s="38">
        <f t="shared" si="211"/>
        <v>0</v>
      </c>
      <c r="BH42" s="38">
        <f t="shared" si="211"/>
        <v>0</v>
      </c>
      <c r="BI42" s="38">
        <f t="shared" si="211"/>
        <v>0</v>
      </c>
      <c r="BJ42" s="38">
        <f t="shared" si="211"/>
        <v>0</v>
      </c>
      <c r="BK42" s="38">
        <f t="shared" si="211"/>
        <v>0</v>
      </c>
      <c r="BL42" s="38">
        <f t="shared" si="211"/>
        <v>0</v>
      </c>
      <c r="BM42" s="38">
        <f t="shared" si="211"/>
        <v>0</v>
      </c>
      <c r="BN42" s="38">
        <f t="shared" si="211"/>
        <v>0</v>
      </c>
      <c r="BO42" s="38">
        <f t="shared" si="211"/>
        <v>0</v>
      </c>
      <c r="BP42" s="38">
        <f t="shared" si="211"/>
        <v>0</v>
      </c>
      <c r="BQ42" s="38">
        <f t="shared" si="211"/>
        <v>0</v>
      </c>
      <c r="BR42" s="38">
        <f t="shared" si="211"/>
        <v>0</v>
      </c>
      <c r="BS42" s="38">
        <f t="shared" si="211"/>
        <v>0</v>
      </c>
      <c r="BT42" s="38">
        <f t="shared" si="211"/>
        <v>0</v>
      </c>
      <c r="BU42" s="38">
        <f t="shared" si="211"/>
        <v>0</v>
      </c>
      <c r="BV42" s="38">
        <f t="shared" si="211"/>
        <v>0</v>
      </c>
      <c r="BW42" s="38">
        <f t="shared" si="211"/>
        <v>0</v>
      </c>
      <c r="BX42" s="38">
        <f t="shared" si="211"/>
        <v>0</v>
      </c>
      <c r="BY42" s="38">
        <f t="shared" si="211"/>
        <v>0</v>
      </c>
      <c r="BZ42" s="38">
        <f t="shared" si="211"/>
        <v>0</v>
      </c>
      <c r="CA42" s="38">
        <f t="shared" si="211"/>
        <v>0</v>
      </c>
      <c r="CB42" s="38">
        <f t="shared" ref="CB42:ED42" si="212">CB43</f>
        <v>0</v>
      </c>
      <c r="CC42" s="38">
        <f t="shared" si="212"/>
        <v>0</v>
      </c>
      <c r="CD42" s="38">
        <f t="shared" si="212"/>
        <v>0</v>
      </c>
      <c r="CE42" s="38">
        <f t="shared" si="212"/>
        <v>0</v>
      </c>
      <c r="CF42" s="38">
        <f t="shared" si="212"/>
        <v>0</v>
      </c>
      <c r="CG42" s="38">
        <f t="shared" si="212"/>
        <v>0</v>
      </c>
      <c r="CH42" s="38">
        <f t="shared" si="212"/>
        <v>0</v>
      </c>
      <c r="CI42" s="38">
        <f t="shared" si="212"/>
        <v>0</v>
      </c>
      <c r="CJ42" s="38">
        <f t="shared" si="212"/>
        <v>0</v>
      </c>
      <c r="CK42" s="38">
        <f t="shared" si="212"/>
        <v>0</v>
      </c>
      <c r="CL42" s="38">
        <f t="shared" si="212"/>
        <v>0</v>
      </c>
      <c r="CM42" s="38">
        <f t="shared" si="212"/>
        <v>0</v>
      </c>
      <c r="CN42" s="38">
        <f t="shared" si="212"/>
        <v>0</v>
      </c>
      <c r="CO42" s="38">
        <f t="shared" si="212"/>
        <v>0</v>
      </c>
      <c r="CP42" s="38">
        <f t="shared" si="212"/>
        <v>0</v>
      </c>
      <c r="CQ42" s="38">
        <f t="shared" si="212"/>
        <v>0</v>
      </c>
      <c r="CR42" s="38">
        <f t="shared" si="212"/>
        <v>0</v>
      </c>
      <c r="CS42" s="38">
        <f t="shared" si="212"/>
        <v>0</v>
      </c>
      <c r="CT42" s="38">
        <f t="shared" si="212"/>
        <v>0</v>
      </c>
      <c r="CU42" s="38">
        <f t="shared" si="212"/>
        <v>0</v>
      </c>
      <c r="CV42" s="38">
        <f t="shared" si="212"/>
        <v>0</v>
      </c>
      <c r="CW42" s="38">
        <f t="shared" si="212"/>
        <v>0</v>
      </c>
      <c r="CX42" s="38">
        <f t="shared" si="212"/>
        <v>0</v>
      </c>
      <c r="CY42" s="38">
        <f t="shared" si="212"/>
        <v>0</v>
      </c>
      <c r="CZ42" s="38">
        <f t="shared" si="212"/>
        <v>0</v>
      </c>
      <c r="DA42" s="38">
        <f t="shared" si="212"/>
        <v>0</v>
      </c>
      <c r="DB42" s="38">
        <f t="shared" si="212"/>
        <v>0</v>
      </c>
      <c r="DC42" s="38">
        <f t="shared" si="212"/>
        <v>0</v>
      </c>
      <c r="DD42" s="38">
        <f t="shared" si="212"/>
        <v>0</v>
      </c>
      <c r="DE42" s="38">
        <f t="shared" si="212"/>
        <v>0</v>
      </c>
      <c r="DF42" s="38" t="e">
        <f t="shared" si="212"/>
        <v>#DIV/0!</v>
      </c>
      <c r="DG42" s="38">
        <f t="shared" si="212"/>
        <v>0</v>
      </c>
      <c r="DH42" s="38">
        <f t="shared" si="212"/>
        <v>0</v>
      </c>
      <c r="DI42" s="38" t="e">
        <f t="shared" si="212"/>
        <v>#DIV/0!</v>
      </c>
      <c r="DJ42" s="38">
        <f t="shared" si="212"/>
        <v>0</v>
      </c>
      <c r="DK42" s="38">
        <f t="shared" si="212"/>
        <v>0</v>
      </c>
      <c r="DL42" s="38" t="e">
        <f t="shared" si="212"/>
        <v>#DIV/0!</v>
      </c>
      <c r="DM42" s="38">
        <f t="shared" si="212"/>
        <v>0</v>
      </c>
      <c r="DN42" s="38">
        <f t="shared" si="212"/>
        <v>0</v>
      </c>
      <c r="DO42" s="38" t="e">
        <f t="shared" si="212"/>
        <v>#DIV/0!</v>
      </c>
      <c r="DP42" s="38">
        <f t="shared" si="212"/>
        <v>0</v>
      </c>
      <c r="DQ42" s="38">
        <f t="shared" si="212"/>
        <v>0</v>
      </c>
      <c r="DR42" s="38" t="e">
        <f t="shared" si="212"/>
        <v>#DIV/0!</v>
      </c>
      <c r="DS42" s="38">
        <f t="shared" si="212"/>
        <v>0</v>
      </c>
      <c r="DT42" s="38">
        <f t="shared" si="212"/>
        <v>0</v>
      </c>
      <c r="DU42" s="38" t="e">
        <f t="shared" si="212"/>
        <v>#DIV/0!</v>
      </c>
      <c r="DV42" s="38">
        <f t="shared" si="212"/>
        <v>0</v>
      </c>
      <c r="DW42" s="38">
        <f t="shared" si="212"/>
        <v>0</v>
      </c>
      <c r="DX42" s="38" t="e">
        <f t="shared" si="212"/>
        <v>#DIV/0!</v>
      </c>
      <c r="DY42" s="38">
        <f t="shared" si="212"/>
        <v>0</v>
      </c>
      <c r="DZ42" s="38">
        <f t="shared" si="212"/>
        <v>0</v>
      </c>
      <c r="EA42" s="38" t="e">
        <f t="shared" si="212"/>
        <v>#DIV/0!</v>
      </c>
      <c r="EB42" s="38">
        <f t="shared" si="212"/>
        <v>0</v>
      </c>
      <c r="EC42" s="38">
        <f t="shared" si="212"/>
        <v>0</v>
      </c>
      <c r="ED42" s="38" t="e">
        <f t="shared" si="212"/>
        <v>#DIV/0!</v>
      </c>
      <c r="EE42" s="62">
        <f t="shared" si="52"/>
        <v>1</v>
      </c>
      <c r="EF42" s="62">
        <f t="shared" si="53"/>
        <v>1</v>
      </c>
      <c r="EG42" s="62">
        <f t="shared" si="54"/>
        <v>1</v>
      </c>
      <c r="EH42" s="62">
        <f t="shared" si="55"/>
        <v>1</v>
      </c>
      <c r="EI42" s="62">
        <f t="shared" si="56"/>
        <v>1</v>
      </c>
      <c r="EJ42" s="62">
        <f t="shared" si="57"/>
        <v>1</v>
      </c>
      <c r="EK42" s="62">
        <f t="shared" si="58"/>
        <v>1</v>
      </c>
      <c r="EL42" s="62">
        <f t="shared" si="59"/>
        <v>1</v>
      </c>
      <c r="EM42" s="62">
        <f t="shared" si="60"/>
        <v>1</v>
      </c>
      <c r="EN42" s="62">
        <f t="shared" si="61"/>
        <v>1</v>
      </c>
      <c r="EO42" s="62">
        <f t="shared" si="62"/>
        <v>1</v>
      </c>
      <c r="EP42" s="62">
        <f t="shared" si="63"/>
        <v>1</v>
      </c>
      <c r="EQ42" s="62">
        <f t="shared" si="64"/>
        <v>12</v>
      </c>
    </row>
    <row r="43" spans="1:147" ht="28.5" x14ac:dyDescent="0.25">
      <c r="A43" s="6" t="s">
        <v>83</v>
      </c>
      <c r="B43" s="16">
        <v>244</v>
      </c>
      <c r="C43" s="17" t="s">
        <v>107</v>
      </c>
      <c r="D43" s="6"/>
      <c r="E43" s="6"/>
      <c r="F43" s="9">
        <f t="shared" ref="F43" si="213">I43+X43+BE43+BQ43+CL43+BN43</f>
        <v>0</v>
      </c>
      <c r="G43" s="9">
        <f t="shared" ref="G43" si="214">J43+Y43+BF43+BR43+CM43+BO43</f>
        <v>0</v>
      </c>
      <c r="H43" s="13"/>
      <c r="I43" s="7">
        <f t="shared" ref="I43" si="215">L43+O43+R43</f>
        <v>0</v>
      </c>
      <c r="J43" s="7">
        <f t="shared" ref="J43" si="216">M43+P43+S43</f>
        <v>0</v>
      </c>
      <c r="K43" s="13"/>
      <c r="L43" s="7"/>
      <c r="M43" s="7"/>
      <c r="N43" s="13"/>
      <c r="O43" s="6"/>
      <c r="P43" s="6"/>
      <c r="Q43" s="13"/>
      <c r="R43" s="7"/>
      <c r="S43" s="7"/>
      <c r="T43" s="13"/>
      <c r="U43" s="13"/>
      <c r="V43" s="13"/>
      <c r="W43" s="13"/>
      <c r="X43" s="7">
        <f t="shared" si="172"/>
        <v>0</v>
      </c>
      <c r="Y43" s="7">
        <f t="shared" si="173"/>
        <v>0</v>
      </c>
      <c r="Z43" s="13"/>
      <c r="AA43" s="7"/>
      <c r="AB43" s="7"/>
      <c r="AC43" s="13"/>
      <c r="AD43" s="7"/>
      <c r="AE43" s="7"/>
      <c r="AF43" s="13"/>
      <c r="AG43" s="7"/>
      <c r="AH43" s="7"/>
      <c r="AI43" s="13"/>
      <c r="AJ43" s="7"/>
      <c r="AK43" s="7"/>
      <c r="AL43" s="13"/>
      <c r="AM43" s="7"/>
      <c r="AN43" s="7"/>
      <c r="AO43" s="13"/>
      <c r="AP43" s="27"/>
      <c r="AQ43" s="7"/>
      <c r="AR43" s="13"/>
      <c r="AS43" s="45"/>
      <c r="AT43" s="45"/>
      <c r="AU43" s="13"/>
      <c r="AV43" s="13"/>
      <c r="AW43" s="13"/>
      <c r="AX43" s="13"/>
      <c r="AY43" s="45"/>
      <c r="AZ43" s="45"/>
      <c r="BA43" s="13"/>
      <c r="BB43" s="13"/>
      <c r="BC43" s="13"/>
      <c r="BD43" s="13"/>
      <c r="BE43" s="13"/>
      <c r="BF43" s="13"/>
      <c r="BG43" s="13"/>
      <c r="BH43" s="7"/>
      <c r="BI43" s="7"/>
      <c r="BJ43" s="13"/>
      <c r="BK43" s="13"/>
      <c r="BL43" s="13"/>
      <c r="BM43" s="13"/>
      <c r="BN43" s="12"/>
      <c r="BO43" s="12"/>
      <c r="BP43" s="13"/>
      <c r="BQ43" s="7"/>
      <c r="BR43" s="7"/>
      <c r="BS43" s="13"/>
      <c r="BT43" s="7"/>
      <c r="BU43" s="7"/>
      <c r="BV43" s="13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13"/>
      <c r="CL43" s="7"/>
      <c r="CM43" s="7"/>
      <c r="CN43" s="13"/>
      <c r="CO43" s="7"/>
      <c r="CP43" s="7"/>
      <c r="CQ43" s="13"/>
      <c r="CR43" s="7"/>
      <c r="CS43" s="7"/>
      <c r="CT43" s="13"/>
      <c r="CU43" s="7"/>
      <c r="CV43" s="7"/>
      <c r="CW43" s="13"/>
      <c r="CX43" s="7"/>
      <c r="CY43" s="7"/>
      <c r="CZ43" s="13"/>
      <c r="DA43" s="7"/>
      <c r="DB43" s="7"/>
      <c r="DC43" s="13"/>
      <c r="DD43" s="7">
        <f t="shared" ref="DD43" si="217">DG43+DJ43+DM43+DP43+DS43+DV43+DY43</f>
        <v>0</v>
      </c>
      <c r="DE43" s="7">
        <f t="shared" ref="DE43" si="218">DH43+DK43+DN43+DQ43+DT43+DW43+DZ43</f>
        <v>0</v>
      </c>
      <c r="DF43" s="13" t="e">
        <f t="shared" ref="DF43:DF57" si="219">DE43/DD43*100</f>
        <v>#DIV/0!</v>
      </c>
      <c r="DG43" s="7"/>
      <c r="DH43" s="7"/>
      <c r="DI43" s="13" t="e">
        <f t="shared" ref="DI43:DI57" si="220">DH43/DG43*100</f>
        <v>#DIV/0!</v>
      </c>
      <c r="DJ43" s="7"/>
      <c r="DK43" s="7"/>
      <c r="DL43" s="13" t="e">
        <f t="shared" ref="DL43:DL56" si="221">DK43/DJ43*100</f>
        <v>#DIV/0!</v>
      </c>
      <c r="DM43" s="7"/>
      <c r="DN43" s="7"/>
      <c r="DO43" s="13" t="e">
        <f t="shared" ref="DO43:DO56" si="222">DN43/DM43*100</f>
        <v>#DIV/0!</v>
      </c>
      <c r="DP43" s="7"/>
      <c r="DQ43" s="7"/>
      <c r="DR43" s="13" t="e">
        <f t="shared" ref="DR43:DR56" si="223">DQ43/DP43*100</f>
        <v>#DIV/0!</v>
      </c>
      <c r="DS43" s="7"/>
      <c r="DT43" s="7"/>
      <c r="DU43" s="13" t="e">
        <f t="shared" ref="DU43:DU57" si="224">DT43/DS43*100</f>
        <v>#DIV/0!</v>
      </c>
      <c r="DV43" s="7"/>
      <c r="DW43" s="7"/>
      <c r="DX43" s="13" t="e">
        <f t="shared" ref="DX43:DX56" si="225">DW43/DV43*100</f>
        <v>#DIV/0!</v>
      </c>
      <c r="DY43" s="13"/>
      <c r="DZ43" s="13"/>
      <c r="EA43" s="13" t="e">
        <f t="shared" ref="EA43:EA57" si="226">DZ43/DY43*100</f>
        <v>#DIV/0!</v>
      </c>
      <c r="EB43" s="7">
        <f t="shared" ref="EB43" si="227">I43+X43+BE43+BQ43+CL43+DD43+BN43</f>
        <v>0</v>
      </c>
      <c r="EC43" s="7">
        <f t="shared" ref="EC43" si="228">J43+Y43+BF43+BR43+CM43+DE43+BO43</f>
        <v>0</v>
      </c>
      <c r="ED43" s="13" t="e">
        <f t="shared" ref="ED43:ED57" si="229">EC43/EB43*100</f>
        <v>#DIV/0!</v>
      </c>
      <c r="EE43" s="62">
        <f t="shared" si="52"/>
        <v>1</v>
      </c>
      <c r="EF43" s="62">
        <f t="shared" si="53"/>
        <v>1</v>
      </c>
      <c r="EG43" s="62">
        <f t="shared" si="54"/>
        <v>1</v>
      </c>
      <c r="EH43" s="62">
        <f t="shared" si="55"/>
        <v>1</v>
      </c>
      <c r="EI43" s="62">
        <f t="shared" si="56"/>
        <v>1</v>
      </c>
      <c r="EJ43" s="62">
        <f t="shared" si="57"/>
        <v>1</v>
      </c>
      <c r="EK43" s="62">
        <f t="shared" si="58"/>
        <v>1</v>
      </c>
      <c r="EL43" s="62">
        <f t="shared" si="59"/>
        <v>1</v>
      </c>
      <c r="EM43" s="62">
        <f t="shared" si="60"/>
        <v>1</v>
      </c>
      <c r="EN43" s="62">
        <f t="shared" si="61"/>
        <v>1</v>
      </c>
      <c r="EO43" s="62">
        <f t="shared" si="62"/>
        <v>1</v>
      </c>
      <c r="EP43" s="62">
        <f t="shared" si="63"/>
        <v>1</v>
      </c>
      <c r="EQ43" s="62">
        <f t="shared" si="64"/>
        <v>12</v>
      </c>
    </row>
    <row r="44" spans="1:147" x14ac:dyDescent="0.25">
      <c r="A44" s="4" t="s">
        <v>68</v>
      </c>
      <c r="B44" s="4"/>
      <c r="C44" s="29" t="s">
        <v>69</v>
      </c>
      <c r="D44" s="29" t="e">
        <f>D45+D50+#REF!+#REF!</f>
        <v>#REF!</v>
      </c>
      <c r="E44" s="29" t="e">
        <f>E45+E50+#REF!+#REF!</f>
        <v>#REF!</v>
      </c>
      <c r="F44" s="11">
        <f>SUM(F45:F52)</f>
        <v>2071010</v>
      </c>
      <c r="G44" s="11">
        <f>SUM(G45:G52)</f>
        <v>2070728.27</v>
      </c>
      <c r="H44" s="13">
        <f t="shared" ref="H44:H57" si="230">G44/F44*100</f>
        <v>99.98639649253262</v>
      </c>
      <c r="I44" s="11">
        <f>SUM(I45:I52)</f>
        <v>572500</v>
      </c>
      <c r="J44" s="11">
        <f>SUM(J45:J52)</f>
        <v>572218.27</v>
      </c>
      <c r="K44" s="13">
        <f t="shared" ref="K44:K57" si="231">J44/I44*100</f>
        <v>99.950789519650669</v>
      </c>
      <c r="L44" s="11">
        <f>SUM(L45:L52)</f>
        <v>444100</v>
      </c>
      <c r="M44" s="11">
        <f>SUM(M45:M52)</f>
        <v>444090.35</v>
      </c>
      <c r="N44" s="13">
        <f t="shared" ref="N44:N57" si="232">M44/L44*100</f>
        <v>99.997827065976125</v>
      </c>
      <c r="O44" s="11">
        <f>SUM(O45:O52)</f>
        <v>0</v>
      </c>
      <c r="P44" s="11">
        <f>SUM(P45:P52)</f>
        <v>0</v>
      </c>
      <c r="Q44" s="13" t="e">
        <f t="shared" ref="Q44:Q57" si="233">P44/O44*100</f>
        <v>#DIV/0!</v>
      </c>
      <c r="R44" s="11">
        <f>SUM(R45:R52)</f>
        <v>128400</v>
      </c>
      <c r="S44" s="11">
        <f>SUM(S45:S52)</f>
        <v>128127.92</v>
      </c>
      <c r="T44" s="13">
        <f t="shared" ref="T44" si="234">S44/R44*100</f>
        <v>99.788099688473523</v>
      </c>
      <c r="U44" s="13"/>
      <c r="V44" s="13"/>
      <c r="W44" s="13"/>
      <c r="X44" s="11">
        <f>SUM(X45:X52)</f>
        <v>1498510</v>
      </c>
      <c r="Y44" s="11">
        <f>SUM(Y45:Y52)</f>
        <v>1498510</v>
      </c>
      <c r="Z44" s="13">
        <f t="shared" ref="Z44:Z64" si="235">Y44/X44*100</f>
        <v>100</v>
      </c>
      <c r="AA44" s="11">
        <f>SUM(AA45:AA52)</f>
        <v>0</v>
      </c>
      <c r="AB44" s="11">
        <f>SUM(AB45:AB52)</f>
        <v>0</v>
      </c>
      <c r="AC44" s="13" t="e">
        <f t="shared" ref="AC44:AC57" si="236">AB44/AA44*100</f>
        <v>#DIV/0!</v>
      </c>
      <c r="AD44" s="11">
        <f>SUM(AD45:AD52)</f>
        <v>0</v>
      </c>
      <c r="AE44" s="11">
        <f>SUM(AE45:AE52)</f>
        <v>0</v>
      </c>
      <c r="AF44" s="13" t="e">
        <f t="shared" ref="AF44:AF56" si="237">AE44/AD44*100</f>
        <v>#DIV/0!</v>
      </c>
      <c r="AG44" s="11">
        <f>SUM(AG45:AG52)</f>
        <v>0</v>
      </c>
      <c r="AH44" s="11">
        <f>SUM(AH45:AH52)</f>
        <v>0</v>
      </c>
      <c r="AI44" s="13" t="e">
        <f t="shared" ref="AI44:AI56" si="238">AH44/AG44*100</f>
        <v>#DIV/0!</v>
      </c>
      <c r="AJ44" s="11">
        <f>SUM(AJ45:AJ52)</f>
        <v>0</v>
      </c>
      <c r="AK44" s="11">
        <f>SUM(AK45:AK52)</f>
        <v>0</v>
      </c>
      <c r="AL44" s="13" t="e">
        <f t="shared" ref="AL44:AL56" si="239">AK44/AJ44*100</f>
        <v>#DIV/0!</v>
      </c>
      <c r="AM44" s="11">
        <f>SUM(AM45:AM52)</f>
        <v>0</v>
      </c>
      <c r="AN44" s="11">
        <f>SUM(AN45:AN52)</f>
        <v>0</v>
      </c>
      <c r="AO44" s="13" t="e">
        <f t="shared" ref="AO44:AO56" si="240">AN44/AM44*100</f>
        <v>#DIV/0!</v>
      </c>
      <c r="AP44" s="11">
        <f>SUM(AP45:AP52)</f>
        <v>118800</v>
      </c>
      <c r="AQ44" s="11">
        <f>SUM(AQ45:AQ52)</f>
        <v>118800</v>
      </c>
      <c r="AR44" s="13">
        <f t="shared" ref="AR44:AR56" si="241">AQ44/AP44*100</f>
        <v>100</v>
      </c>
      <c r="AS44" s="11">
        <f>SUM(AS45:AS52)</f>
        <v>1379710</v>
      </c>
      <c r="AT44" s="11">
        <f>SUM(AT45:AT52)</f>
        <v>1379710</v>
      </c>
      <c r="AU44" s="13">
        <f t="shared" ref="AU44:AU56" si="242">AT44/AS44*100</f>
        <v>100</v>
      </c>
      <c r="AV44" s="13"/>
      <c r="AW44" s="13"/>
      <c r="AX44" s="13"/>
      <c r="AY44" s="11">
        <f>SUM(AY45:AY52)</f>
        <v>0</v>
      </c>
      <c r="AZ44" s="11">
        <f>SUM(AZ45:AZ52)</f>
        <v>0</v>
      </c>
      <c r="BA44" s="13" t="e">
        <f t="shared" ref="BA44:BA56" si="243">AZ44/AY44*100</f>
        <v>#DIV/0!</v>
      </c>
      <c r="BB44" s="13"/>
      <c r="BC44" s="13"/>
      <c r="BD44" s="13" t="e">
        <f t="shared" ref="BD44:BD64" si="244">BC44/BB44*100</f>
        <v>#DIV/0!</v>
      </c>
      <c r="BE44" s="11">
        <f>SUM(BE45:BE52)</f>
        <v>0</v>
      </c>
      <c r="BF44" s="11">
        <f>SUM(BF45:BF52)</f>
        <v>0</v>
      </c>
      <c r="BG44" s="13" t="e">
        <f t="shared" ref="BG44:BG56" si="245">BF44/BE44*100</f>
        <v>#DIV/0!</v>
      </c>
      <c r="BH44" s="11">
        <f>SUM(BH45:BH52)</f>
        <v>0</v>
      </c>
      <c r="BI44" s="11">
        <f>SUM(BI45:BI52)</f>
        <v>0</v>
      </c>
      <c r="BJ44" s="13" t="e">
        <f t="shared" ref="BJ44:BJ56" si="246">BI44/BH44*100</f>
        <v>#DIV/0!</v>
      </c>
      <c r="BK44" s="13"/>
      <c r="BL44" s="13"/>
      <c r="BM44" s="13"/>
      <c r="BN44" s="11">
        <f>SUM(BN45:BN52)</f>
        <v>0</v>
      </c>
      <c r="BO44" s="11">
        <f>SUM(BO45:BO52)</f>
        <v>0</v>
      </c>
      <c r="BP44" s="13" t="e">
        <f t="shared" ref="BP44:BP56" si="247">BO44/BN44*100</f>
        <v>#DIV/0!</v>
      </c>
      <c r="BQ44" s="11">
        <f>SUM(BQ45:BQ52)</f>
        <v>0</v>
      </c>
      <c r="BR44" s="11">
        <f>SUM(BR45:BR52)</f>
        <v>0</v>
      </c>
      <c r="BS44" s="13" t="e">
        <f t="shared" ref="BS44:BS56" si="248">BR44/BQ44*100</f>
        <v>#DIV/0!</v>
      </c>
      <c r="BT44" s="11">
        <f>SUM(BT45:BT52)</f>
        <v>0</v>
      </c>
      <c r="BU44" s="11">
        <f>SUM(BU45:BU52)</f>
        <v>0</v>
      </c>
      <c r="BV44" s="13" t="e">
        <f t="shared" ref="BV44:BV56" si="249">BU44/BT44*100</f>
        <v>#DIV/0!</v>
      </c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11">
        <f>SUM(CI45:CI52)</f>
        <v>0</v>
      </c>
      <c r="CJ44" s="11">
        <f>SUM(CJ45:CJ52)</f>
        <v>0</v>
      </c>
      <c r="CK44" s="13" t="e">
        <f t="shared" ref="CK44:CK56" si="250">CJ44/CI44*100</f>
        <v>#DIV/0!</v>
      </c>
      <c r="CL44" s="11">
        <f>SUM(CL45:CL52)</f>
        <v>0</v>
      </c>
      <c r="CM44" s="11">
        <f>SUM(CM45:CM52)</f>
        <v>0</v>
      </c>
      <c r="CN44" s="13" t="e">
        <f t="shared" ref="CN44:CN54" si="251">CM44/CL44*100</f>
        <v>#DIV/0!</v>
      </c>
      <c r="CO44" s="7">
        <f>SUM(CO45:CO52)</f>
        <v>0</v>
      </c>
      <c r="CP44" s="7">
        <f>SUM(CP45:CP52)</f>
        <v>0</v>
      </c>
      <c r="CQ44" s="13" t="e">
        <f t="shared" ref="CQ44:CQ54" si="252">CP44/CO44*100</f>
        <v>#DIV/0!</v>
      </c>
      <c r="CR44" s="7">
        <f>SUM(CR45:CR52)</f>
        <v>0</v>
      </c>
      <c r="CS44" s="7">
        <f>SUM(CS45:CS52)</f>
        <v>0</v>
      </c>
      <c r="CT44" s="13" t="e">
        <f t="shared" ref="CT44:CT54" si="253">CS44/CR44*100</f>
        <v>#DIV/0!</v>
      </c>
      <c r="CU44" s="7">
        <f>SUM(CU45:CU52)</f>
        <v>0</v>
      </c>
      <c r="CV44" s="7">
        <f>SUM(CV45:CV52)</f>
        <v>0</v>
      </c>
      <c r="CW44" s="13" t="e">
        <f t="shared" ref="CW44:CW54" si="254">CV44/CU44*100</f>
        <v>#DIV/0!</v>
      </c>
      <c r="CX44" s="7">
        <f>SUM(CX45:CX52)</f>
        <v>0</v>
      </c>
      <c r="CY44" s="7">
        <f>SUM(CY45:CY52)</f>
        <v>0</v>
      </c>
      <c r="CZ44" s="13" t="e">
        <f t="shared" ref="CZ44:CZ54" si="255">CY44/CX44*100</f>
        <v>#DIV/0!</v>
      </c>
      <c r="DA44" s="7">
        <f>SUM(DA45:DA52)</f>
        <v>0</v>
      </c>
      <c r="DB44" s="7">
        <f>SUM(DB45:DB52)</f>
        <v>0</v>
      </c>
      <c r="DC44" s="13" t="e">
        <f t="shared" ref="DC44:DC57" si="256">DB44/DA44*100</f>
        <v>#DIV/0!</v>
      </c>
      <c r="DD44" s="11">
        <f>SUM(DD45:DD52)</f>
        <v>1447490</v>
      </c>
      <c r="DE44" s="11">
        <f>SUM(DE45:DE52)</f>
        <v>1447430.79</v>
      </c>
      <c r="DF44" s="13">
        <f t="shared" si="219"/>
        <v>99.99590947087718</v>
      </c>
      <c r="DG44" s="11">
        <f>SUM(DG45:DG52)</f>
        <v>40400</v>
      </c>
      <c r="DH44" s="11">
        <f>SUM(DH45:DH52)</f>
        <v>40400</v>
      </c>
      <c r="DI44" s="13">
        <f t="shared" si="220"/>
        <v>100</v>
      </c>
      <c r="DJ44" s="11">
        <f>SUM(DJ45:DJ52)</f>
        <v>0</v>
      </c>
      <c r="DK44" s="11">
        <f>SUM(DK45:DK52)</f>
        <v>0</v>
      </c>
      <c r="DL44" s="13" t="e">
        <f t="shared" si="221"/>
        <v>#DIV/0!</v>
      </c>
      <c r="DM44" s="11">
        <f>SUM(DM45:DM52)</f>
        <v>881381.76</v>
      </c>
      <c r="DN44" s="11">
        <f>SUM(DN45:DN52)</f>
        <v>881381.76</v>
      </c>
      <c r="DO44" s="13">
        <f t="shared" si="222"/>
        <v>100</v>
      </c>
      <c r="DP44" s="11">
        <f>SUM(DP45:DP52)</f>
        <v>0</v>
      </c>
      <c r="DQ44" s="11">
        <f>SUM(DQ45:DQ52)</f>
        <v>0</v>
      </c>
      <c r="DR44" s="13" t="e">
        <f t="shared" si="223"/>
        <v>#DIV/0!</v>
      </c>
      <c r="DS44" s="11">
        <f>SUM(DS45:DS52)</f>
        <v>0</v>
      </c>
      <c r="DT44" s="11">
        <f>SUM(DT45:DT52)</f>
        <v>0</v>
      </c>
      <c r="DU44" s="13" t="e">
        <f t="shared" si="224"/>
        <v>#DIV/0!</v>
      </c>
      <c r="DV44" s="11">
        <f>SUM(DV45:DV52)</f>
        <v>252508.24</v>
      </c>
      <c r="DW44" s="11">
        <f>SUM(DW45:DW52)</f>
        <v>252487</v>
      </c>
      <c r="DX44" s="13">
        <f t="shared" si="225"/>
        <v>99.991588393313421</v>
      </c>
      <c r="DY44" s="11">
        <f>SUM(DY45:DY52)</f>
        <v>273200</v>
      </c>
      <c r="DZ44" s="11">
        <f>SUM(DZ45:DZ52)</f>
        <v>273162.03000000003</v>
      </c>
      <c r="EA44" s="13">
        <f t="shared" si="226"/>
        <v>99.986101756954625</v>
      </c>
      <c r="EB44" s="11">
        <f>SUM(EB45:EB52)</f>
        <v>3518500</v>
      </c>
      <c r="EC44" s="11">
        <f>SUM(EC45:EC52)</f>
        <v>3518159.06</v>
      </c>
      <c r="ED44" s="13">
        <f t="shared" si="229"/>
        <v>99.990310075316188</v>
      </c>
      <c r="EE44" s="62">
        <f t="shared" si="52"/>
        <v>1</v>
      </c>
      <c r="EF44" s="62">
        <f t="shared" si="53"/>
        <v>1</v>
      </c>
      <c r="EG44" s="62">
        <f t="shared" si="54"/>
        <v>1</v>
      </c>
      <c r="EH44" s="62">
        <f t="shared" si="55"/>
        <v>1</v>
      </c>
      <c r="EI44" s="62">
        <f t="shared" si="56"/>
        <v>1</v>
      </c>
      <c r="EJ44" s="62">
        <f t="shared" si="57"/>
        <v>1</v>
      </c>
      <c r="EK44" s="62">
        <f t="shared" si="58"/>
        <v>1</v>
      </c>
      <c r="EL44" s="62">
        <f t="shared" si="59"/>
        <v>1</v>
      </c>
      <c r="EM44" s="62">
        <f t="shared" si="60"/>
        <v>1</v>
      </c>
      <c r="EN44" s="62">
        <f t="shared" si="61"/>
        <v>1</v>
      </c>
      <c r="EO44" s="62">
        <f t="shared" si="62"/>
        <v>1</v>
      </c>
      <c r="EP44" s="62">
        <f t="shared" si="63"/>
        <v>1</v>
      </c>
      <c r="EQ44" s="62">
        <f t="shared" si="64"/>
        <v>12</v>
      </c>
    </row>
    <row r="45" spans="1:147" x14ac:dyDescent="0.25">
      <c r="A45" s="6" t="s">
        <v>70</v>
      </c>
      <c r="B45" s="16">
        <v>611</v>
      </c>
      <c r="C45" s="6" t="s">
        <v>71</v>
      </c>
      <c r="D45" s="6"/>
      <c r="E45" s="6"/>
      <c r="F45" s="9">
        <f t="shared" ref="F45:F52" si="257">I45+X45+BE45+BQ45+CL45+BN45</f>
        <v>608500</v>
      </c>
      <c r="G45" s="9">
        <f t="shared" ref="G45:G52" si="258">J45+Y45+BF45+BR45+CM45+BO45</f>
        <v>608218.27</v>
      </c>
      <c r="H45" s="13">
        <f t="shared" si="230"/>
        <v>99.953700903861957</v>
      </c>
      <c r="I45" s="7">
        <f t="shared" ref="I45:I52" si="259">L45+O45+R45</f>
        <v>572500</v>
      </c>
      <c r="J45" s="7">
        <f t="shared" ref="J45:J52" si="260">M45+P45+S45</f>
        <v>572218.27</v>
      </c>
      <c r="K45" s="13">
        <f t="shared" si="231"/>
        <v>99.950789519650669</v>
      </c>
      <c r="L45" s="7">
        <v>444100</v>
      </c>
      <c r="M45" s="7">
        <v>444090.35</v>
      </c>
      <c r="N45" s="13">
        <f t="shared" si="232"/>
        <v>99.997827065976125</v>
      </c>
      <c r="O45" s="6"/>
      <c r="P45" s="6"/>
      <c r="Q45" s="13" t="e">
        <f t="shared" si="233"/>
        <v>#DIV/0!</v>
      </c>
      <c r="R45" s="7">
        <v>128400</v>
      </c>
      <c r="S45" s="7">
        <v>128127.92</v>
      </c>
      <c r="T45" s="13">
        <f>S45/R45*100</f>
        <v>99.788099688473523</v>
      </c>
      <c r="U45" s="13"/>
      <c r="V45" s="13"/>
      <c r="W45" s="13"/>
      <c r="X45" s="7">
        <f>AA45+AD45+AG45+AJ45+AP45+AS45+AM45</f>
        <v>36000</v>
      </c>
      <c r="Y45" s="7">
        <f>AB45+AE45+AH45+AK45+AQ45+AT45+AN45</f>
        <v>36000</v>
      </c>
      <c r="Z45" s="13">
        <f t="shared" si="235"/>
        <v>100</v>
      </c>
      <c r="AA45" s="7"/>
      <c r="AB45" s="7"/>
      <c r="AC45" s="13" t="e">
        <f t="shared" si="236"/>
        <v>#DIV/0!</v>
      </c>
      <c r="AD45" s="7"/>
      <c r="AE45" s="7"/>
      <c r="AF45" s="13" t="e">
        <f t="shared" si="237"/>
        <v>#DIV/0!</v>
      </c>
      <c r="AG45" s="7"/>
      <c r="AH45" s="7"/>
      <c r="AI45" s="13" t="e">
        <f t="shared" si="238"/>
        <v>#DIV/0!</v>
      </c>
      <c r="AJ45" s="7"/>
      <c r="AK45" s="7"/>
      <c r="AL45" s="13" t="e">
        <f t="shared" si="239"/>
        <v>#DIV/0!</v>
      </c>
      <c r="AM45" s="7"/>
      <c r="AN45" s="7"/>
      <c r="AO45" s="13" t="e">
        <f t="shared" si="240"/>
        <v>#DIV/0!</v>
      </c>
      <c r="AP45" s="7"/>
      <c r="AQ45" s="7"/>
      <c r="AR45" s="13" t="e">
        <f t="shared" si="241"/>
        <v>#DIV/0!</v>
      </c>
      <c r="AS45" s="7">
        <v>36000</v>
      </c>
      <c r="AT45" s="45">
        <v>36000</v>
      </c>
      <c r="AU45" s="13">
        <f t="shared" si="242"/>
        <v>100</v>
      </c>
      <c r="AV45" s="13"/>
      <c r="AW45" s="13"/>
      <c r="AX45" s="13"/>
      <c r="AY45" s="7"/>
      <c r="AZ45" s="45"/>
      <c r="BA45" s="13" t="e">
        <f t="shared" si="243"/>
        <v>#DIV/0!</v>
      </c>
      <c r="BB45" s="13"/>
      <c r="BC45" s="13"/>
      <c r="BD45" s="13" t="e">
        <f t="shared" si="244"/>
        <v>#DIV/0!</v>
      </c>
      <c r="BE45" s="13">
        <f>BH45</f>
        <v>0</v>
      </c>
      <c r="BF45" s="13">
        <f>BI45</f>
        <v>0</v>
      </c>
      <c r="BG45" s="13" t="e">
        <f t="shared" si="245"/>
        <v>#DIV/0!</v>
      </c>
      <c r="BH45" s="7"/>
      <c r="BI45" s="7"/>
      <c r="BJ45" s="13" t="e">
        <f t="shared" si="246"/>
        <v>#DIV/0!</v>
      </c>
      <c r="BK45" s="13"/>
      <c r="BL45" s="13"/>
      <c r="BM45" s="13"/>
      <c r="BN45" s="14"/>
      <c r="BO45" s="14"/>
      <c r="BP45" s="13" t="e">
        <f t="shared" si="247"/>
        <v>#DIV/0!</v>
      </c>
      <c r="BQ45" s="7">
        <f>BT45+CI45</f>
        <v>0</v>
      </c>
      <c r="BR45" s="7">
        <f>BU45+CJ45</f>
        <v>0</v>
      </c>
      <c r="BS45" s="13" t="e">
        <f t="shared" si="248"/>
        <v>#DIV/0!</v>
      </c>
      <c r="BT45" s="7"/>
      <c r="BU45" s="7"/>
      <c r="BV45" s="13" t="e">
        <f t="shared" si="249"/>
        <v>#DIV/0!</v>
      </c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13" t="e">
        <f t="shared" si="250"/>
        <v>#DIV/0!</v>
      </c>
      <c r="CL45" s="7">
        <f t="shared" ref="CL45:CL52" si="261">CO45+CR45+CU45+CX45+DA45</f>
        <v>0</v>
      </c>
      <c r="CM45" s="7">
        <f t="shared" ref="CM45:CM52" si="262">CP45+CS45+CV45+CY45+DB45</f>
        <v>0</v>
      </c>
      <c r="CN45" s="13" t="e">
        <f t="shared" si="251"/>
        <v>#DIV/0!</v>
      </c>
      <c r="CO45" s="28"/>
      <c r="CP45" s="7"/>
      <c r="CQ45" s="13" t="e">
        <f t="shared" si="252"/>
        <v>#DIV/0!</v>
      </c>
      <c r="CR45" s="28"/>
      <c r="CS45" s="7"/>
      <c r="CT45" s="13" t="e">
        <f t="shared" si="253"/>
        <v>#DIV/0!</v>
      </c>
      <c r="CU45" s="28"/>
      <c r="CV45" s="7"/>
      <c r="CW45" s="13" t="e">
        <f t="shared" si="254"/>
        <v>#DIV/0!</v>
      </c>
      <c r="CX45" s="28"/>
      <c r="CY45" s="7"/>
      <c r="CZ45" s="13" t="e">
        <f t="shared" si="255"/>
        <v>#DIV/0!</v>
      </c>
      <c r="DA45" s="28"/>
      <c r="DB45" s="7"/>
      <c r="DC45" s="13" t="e">
        <f t="shared" si="256"/>
        <v>#DIV/0!</v>
      </c>
      <c r="DD45" s="7">
        <f t="shared" ref="DD45:DD52" si="263">DG45+DJ45+DM45+DP45+DS45+DV45+DY45</f>
        <v>404400</v>
      </c>
      <c r="DE45" s="7">
        <f t="shared" ref="DE45:DE52" si="264">DH45+DK45+DN45+DQ45+DT45+DW45+DZ45</f>
        <v>404340.79000000004</v>
      </c>
      <c r="DF45" s="13">
        <f t="shared" si="219"/>
        <v>99.98535855588527</v>
      </c>
      <c r="DG45" s="7">
        <v>40400</v>
      </c>
      <c r="DH45" s="7">
        <v>40400</v>
      </c>
      <c r="DI45" s="13">
        <f t="shared" si="220"/>
        <v>100</v>
      </c>
      <c r="DJ45" s="7"/>
      <c r="DK45" s="7"/>
      <c r="DL45" s="13" t="e">
        <f t="shared" si="221"/>
        <v>#DIV/0!</v>
      </c>
      <c r="DM45" s="7"/>
      <c r="DN45" s="7"/>
      <c r="DO45" s="13" t="e">
        <f t="shared" si="222"/>
        <v>#DIV/0!</v>
      </c>
      <c r="DP45" s="7"/>
      <c r="DQ45" s="7"/>
      <c r="DR45" s="13" t="e">
        <f t="shared" si="223"/>
        <v>#DIV/0!</v>
      </c>
      <c r="DS45" s="7"/>
      <c r="DT45" s="7"/>
      <c r="DU45" s="13" t="e">
        <f t="shared" si="224"/>
        <v>#DIV/0!</v>
      </c>
      <c r="DV45" s="7">
        <v>90800</v>
      </c>
      <c r="DW45" s="7">
        <v>90778.76</v>
      </c>
      <c r="DX45" s="13">
        <f t="shared" si="225"/>
        <v>99.97660792951541</v>
      </c>
      <c r="DY45" s="7">
        <v>273200</v>
      </c>
      <c r="DZ45" s="7">
        <v>273162.03000000003</v>
      </c>
      <c r="EA45" s="13">
        <f t="shared" si="226"/>
        <v>99.986101756954625</v>
      </c>
      <c r="EB45" s="7">
        <f t="shared" ref="EB45:EB52" si="265">I45+X45+BE45+BQ45+CL45+DD45+BN45</f>
        <v>1012900</v>
      </c>
      <c r="EC45" s="7">
        <f t="shared" ref="EC45:EC52" si="266">J45+Y45+BF45+BR45+CM45+DE45+BO45</f>
        <v>1012559.06</v>
      </c>
      <c r="ED45" s="13">
        <f t="shared" si="229"/>
        <v>99.966340211274556</v>
      </c>
      <c r="EE45" s="62">
        <f t="shared" si="52"/>
        <v>1</v>
      </c>
      <c r="EF45" s="62">
        <f t="shared" si="53"/>
        <v>1</v>
      </c>
      <c r="EG45" s="62">
        <f t="shared" si="54"/>
        <v>1</v>
      </c>
      <c r="EH45" s="62">
        <f t="shared" si="55"/>
        <v>1</v>
      </c>
      <c r="EI45" s="62">
        <f t="shared" si="56"/>
        <v>1</v>
      </c>
      <c r="EJ45" s="62">
        <f t="shared" si="57"/>
        <v>1</v>
      </c>
      <c r="EK45" s="62">
        <f t="shared" si="58"/>
        <v>1</v>
      </c>
      <c r="EL45" s="62">
        <f t="shared" si="59"/>
        <v>1</v>
      </c>
      <c r="EM45" s="62">
        <f t="shared" si="60"/>
        <v>1</v>
      </c>
      <c r="EN45" s="62">
        <f t="shared" si="61"/>
        <v>1</v>
      </c>
      <c r="EO45" s="62">
        <f t="shared" si="62"/>
        <v>1</v>
      </c>
      <c r="EP45" s="62">
        <f t="shared" si="63"/>
        <v>1</v>
      </c>
      <c r="EQ45" s="62">
        <f t="shared" si="64"/>
        <v>12</v>
      </c>
    </row>
    <row r="46" spans="1:147" ht="28.5" x14ac:dyDescent="0.25">
      <c r="A46" s="6"/>
      <c r="B46" s="16">
        <v>851</v>
      </c>
      <c r="C46" s="17" t="s">
        <v>89</v>
      </c>
      <c r="D46" s="6"/>
      <c r="E46" s="6"/>
      <c r="F46" s="9">
        <f t="shared" si="257"/>
        <v>0</v>
      </c>
      <c r="G46" s="9">
        <f t="shared" si="258"/>
        <v>0</v>
      </c>
      <c r="H46" s="13" t="e">
        <f t="shared" si="230"/>
        <v>#DIV/0!</v>
      </c>
      <c r="I46" s="7">
        <f t="shared" si="259"/>
        <v>0</v>
      </c>
      <c r="J46" s="7">
        <f t="shared" si="260"/>
        <v>0</v>
      </c>
      <c r="K46" s="13" t="e">
        <f t="shared" si="231"/>
        <v>#DIV/0!</v>
      </c>
      <c r="L46" s="7"/>
      <c r="M46" s="7"/>
      <c r="N46" s="13" t="e">
        <f t="shared" si="232"/>
        <v>#DIV/0!</v>
      </c>
      <c r="O46" s="6"/>
      <c r="P46" s="6"/>
      <c r="Q46" s="13" t="e">
        <f t="shared" si="233"/>
        <v>#DIV/0!</v>
      </c>
      <c r="R46" s="7"/>
      <c r="S46" s="7"/>
      <c r="T46" s="13" t="e">
        <f t="shared" ref="T46:T57" si="267">S46/R46*100</f>
        <v>#DIV/0!</v>
      </c>
      <c r="U46" s="13"/>
      <c r="V46" s="13"/>
      <c r="W46" s="13"/>
      <c r="X46" s="7">
        <f t="shared" ref="X46:X52" si="268">AA46+AD46+AG46+AJ46+AP46+AS46+AM46</f>
        <v>0</v>
      </c>
      <c r="Y46" s="7">
        <f t="shared" ref="Y46:Y52" si="269">AB46+AE46+AH46+AK46+AQ46+AT46+AN46</f>
        <v>0</v>
      </c>
      <c r="Z46" s="13" t="e">
        <f t="shared" si="235"/>
        <v>#DIV/0!</v>
      </c>
      <c r="AA46" s="7"/>
      <c r="AB46" s="7"/>
      <c r="AC46" s="13" t="e">
        <f t="shared" si="236"/>
        <v>#DIV/0!</v>
      </c>
      <c r="AD46" s="7"/>
      <c r="AE46" s="7"/>
      <c r="AF46" s="13" t="e">
        <f t="shared" si="237"/>
        <v>#DIV/0!</v>
      </c>
      <c r="AG46" s="7"/>
      <c r="AH46" s="7"/>
      <c r="AI46" s="13" t="e">
        <f t="shared" si="238"/>
        <v>#DIV/0!</v>
      </c>
      <c r="AJ46" s="7"/>
      <c r="AK46" s="7"/>
      <c r="AL46" s="13" t="e">
        <f t="shared" si="239"/>
        <v>#DIV/0!</v>
      </c>
      <c r="AM46" s="7"/>
      <c r="AN46" s="7"/>
      <c r="AO46" s="13" t="e">
        <f t="shared" si="240"/>
        <v>#DIV/0!</v>
      </c>
      <c r="AP46" s="7"/>
      <c r="AQ46" s="7"/>
      <c r="AR46" s="13" t="e">
        <f t="shared" si="241"/>
        <v>#DIV/0!</v>
      </c>
      <c r="AS46" s="7"/>
      <c r="AT46" s="7"/>
      <c r="AU46" s="13" t="e">
        <f t="shared" si="242"/>
        <v>#DIV/0!</v>
      </c>
      <c r="AV46" s="13"/>
      <c r="AW46" s="13"/>
      <c r="AX46" s="13"/>
      <c r="AY46" s="7"/>
      <c r="AZ46" s="7"/>
      <c r="BA46" s="13" t="e">
        <f t="shared" si="243"/>
        <v>#DIV/0!</v>
      </c>
      <c r="BB46" s="13"/>
      <c r="BC46" s="13"/>
      <c r="BD46" s="13" t="e">
        <f t="shared" si="244"/>
        <v>#DIV/0!</v>
      </c>
      <c r="BE46" s="13"/>
      <c r="BF46" s="13"/>
      <c r="BG46" s="13" t="e">
        <f t="shared" si="245"/>
        <v>#DIV/0!</v>
      </c>
      <c r="BH46" s="7"/>
      <c r="BI46" s="7"/>
      <c r="BJ46" s="13" t="e">
        <f t="shared" si="246"/>
        <v>#DIV/0!</v>
      </c>
      <c r="BK46" s="13"/>
      <c r="BL46" s="13"/>
      <c r="BM46" s="13"/>
      <c r="BN46" s="14"/>
      <c r="BO46" s="14"/>
      <c r="BP46" s="13" t="e">
        <f t="shared" si="247"/>
        <v>#DIV/0!</v>
      </c>
      <c r="BQ46" s="7"/>
      <c r="BR46" s="7"/>
      <c r="BS46" s="13" t="e">
        <f t="shared" si="248"/>
        <v>#DIV/0!</v>
      </c>
      <c r="BT46" s="7"/>
      <c r="BU46" s="7"/>
      <c r="BV46" s="13" t="e">
        <f t="shared" si="249"/>
        <v>#DIV/0!</v>
      </c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13" t="e">
        <f t="shared" si="250"/>
        <v>#DIV/0!</v>
      </c>
      <c r="CL46" s="7">
        <f t="shared" si="261"/>
        <v>0</v>
      </c>
      <c r="CM46" s="7">
        <f t="shared" si="262"/>
        <v>0</v>
      </c>
      <c r="CN46" s="13" t="e">
        <f t="shared" si="251"/>
        <v>#DIV/0!</v>
      </c>
      <c r="CO46" s="28"/>
      <c r="CP46" s="7"/>
      <c r="CQ46" s="13" t="e">
        <f t="shared" si="252"/>
        <v>#DIV/0!</v>
      </c>
      <c r="CR46" s="28"/>
      <c r="CS46" s="7"/>
      <c r="CT46" s="13" t="e">
        <f t="shared" si="253"/>
        <v>#DIV/0!</v>
      </c>
      <c r="CU46" s="28"/>
      <c r="CV46" s="7"/>
      <c r="CW46" s="13" t="e">
        <f t="shared" si="254"/>
        <v>#DIV/0!</v>
      </c>
      <c r="CX46" s="28"/>
      <c r="CY46" s="7"/>
      <c r="CZ46" s="13" t="e">
        <f t="shared" si="255"/>
        <v>#DIV/0!</v>
      </c>
      <c r="DA46" s="28"/>
      <c r="DB46" s="7"/>
      <c r="DC46" s="13" t="e">
        <f t="shared" si="256"/>
        <v>#DIV/0!</v>
      </c>
      <c r="DD46" s="7">
        <f t="shared" si="263"/>
        <v>0</v>
      </c>
      <c r="DE46" s="7">
        <f t="shared" si="264"/>
        <v>0</v>
      </c>
      <c r="DF46" s="13" t="e">
        <f t="shared" si="219"/>
        <v>#DIV/0!</v>
      </c>
      <c r="DG46" s="7"/>
      <c r="DH46" s="7"/>
      <c r="DI46" s="13" t="e">
        <f t="shared" si="220"/>
        <v>#DIV/0!</v>
      </c>
      <c r="DJ46" s="7"/>
      <c r="DK46" s="7"/>
      <c r="DL46" s="13" t="e">
        <f t="shared" si="221"/>
        <v>#DIV/0!</v>
      </c>
      <c r="DM46" s="7"/>
      <c r="DN46" s="7"/>
      <c r="DO46" s="13" t="e">
        <f t="shared" si="222"/>
        <v>#DIV/0!</v>
      </c>
      <c r="DP46" s="7"/>
      <c r="DQ46" s="7"/>
      <c r="DR46" s="13" t="e">
        <f t="shared" si="223"/>
        <v>#DIV/0!</v>
      </c>
      <c r="DS46" s="7"/>
      <c r="DT46" s="7"/>
      <c r="DU46" s="13" t="e">
        <f t="shared" si="224"/>
        <v>#DIV/0!</v>
      </c>
      <c r="DV46" s="28"/>
      <c r="DW46" s="7"/>
      <c r="DX46" s="13" t="e">
        <f t="shared" si="225"/>
        <v>#DIV/0!</v>
      </c>
      <c r="DY46" s="13"/>
      <c r="DZ46" s="13"/>
      <c r="EA46" s="13" t="e">
        <f t="shared" si="226"/>
        <v>#DIV/0!</v>
      </c>
      <c r="EB46" s="7">
        <f t="shared" si="265"/>
        <v>0</v>
      </c>
      <c r="EC46" s="7">
        <f t="shared" si="266"/>
        <v>0</v>
      </c>
      <c r="ED46" s="13" t="e">
        <f t="shared" si="229"/>
        <v>#DIV/0!</v>
      </c>
      <c r="EE46" s="62">
        <f t="shared" si="52"/>
        <v>1</v>
      </c>
      <c r="EF46" s="62">
        <f t="shared" si="53"/>
        <v>1</v>
      </c>
      <c r="EG46" s="62">
        <f t="shared" si="54"/>
        <v>1</v>
      </c>
      <c r="EH46" s="62">
        <f t="shared" si="55"/>
        <v>1</v>
      </c>
      <c r="EI46" s="62">
        <f t="shared" si="56"/>
        <v>1</v>
      </c>
      <c r="EJ46" s="62">
        <f t="shared" si="57"/>
        <v>1</v>
      </c>
      <c r="EK46" s="62">
        <f t="shared" si="58"/>
        <v>1</v>
      </c>
      <c r="EL46" s="62">
        <f t="shared" si="59"/>
        <v>1</v>
      </c>
      <c r="EM46" s="62">
        <f t="shared" si="60"/>
        <v>1</v>
      </c>
      <c r="EN46" s="62">
        <f t="shared" si="61"/>
        <v>1</v>
      </c>
      <c r="EO46" s="62">
        <f t="shared" si="62"/>
        <v>1</v>
      </c>
      <c r="EP46" s="62">
        <f t="shared" si="63"/>
        <v>1</v>
      </c>
      <c r="EQ46" s="62">
        <f t="shared" si="64"/>
        <v>12</v>
      </c>
    </row>
    <row r="47" spans="1:147" x14ac:dyDescent="0.25">
      <c r="A47" s="6"/>
      <c r="B47" s="16">
        <v>852</v>
      </c>
      <c r="C47" s="17" t="s">
        <v>87</v>
      </c>
      <c r="D47" s="6"/>
      <c r="E47" s="6"/>
      <c r="F47" s="9">
        <f t="shared" si="257"/>
        <v>0</v>
      </c>
      <c r="G47" s="9">
        <f t="shared" si="258"/>
        <v>0</v>
      </c>
      <c r="H47" s="13" t="e">
        <f t="shared" si="230"/>
        <v>#DIV/0!</v>
      </c>
      <c r="I47" s="7">
        <f t="shared" si="259"/>
        <v>0</v>
      </c>
      <c r="J47" s="7">
        <f t="shared" si="260"/>
        <v>0</v>
      </c>
      <c r="K47" s="13" t="e">
        <f t="shared" si="231"/>
        <v>#DIV/0!</v>
      </c>
      <c r="L47" s="7"/>
      <c r="M47" s="7"/>
      <c r="N47" s="13" t="e">
        <f t="shared" si="232"/>
        <v>#DIV/0!</v>
      </c>
      <c r="O47" s="6"/>
      <c r="P47" s="6"/>
      <c r="Q47" s="13" t="e">
        <f t="shared" si="233"/>
        <v>#DIV/0!</v>
      </c>
      <c r="R47" s="7"/>
      <c r="S47" s="7"/>
      <c r="T47" s="13" t="e">
        <f t="shared" si="267"/>
        <v>#DIV/0!</v>
      </c>
      <c r="U47" s="13"/>
      <c r="V47" s="13"/>
      <c r="W47" s="13"/>
      <c r="X47" s="7">
        <f t="shared" si="268"/>
        <v>0</v>
      </c>
      <c r="Y47" s="7">
        <f t="shared" si="269"/>
        <v>0</v>
      </c>
      <c r="Z47" s="13" t="e">
        <f t="shared" si="235"/>
        <v>#DIV/0!</v>
      </c>
      <c r="AA47" s="7"/>
      <c r="AB47" s="7"/>
      <c r="AC47" s="13" t="e">
        <f t="shared" si="236"/>
        <v>#DIV/0!</v>
      </c>
      <c r="AD47" s="7"/>
      <c r="AE47" s="7"/>
      <c r="AF47" s="13" t="e">
        <f t="shared" si="237"/>
        <v>#DIV/0!</v>
      </c>
      <c r="AG47" s="7"/>
      <c r="AH47" s="7"/>
      <c r="AI47" s="13" t="e">
        <f t="shared" si="238"/>
        <v>#DIV/0!</v>
      </c>
      <c r="AJ47" s="7"/>
      <c r="AK47" s="7"/>
      <c r="AL47" s="13" t="e">
        <f t="shared" si="239"/>
        <v>#DIV/0!</v>
      </c>
      <c r="AM47" s="7"/>
      <c r="AN47" s="7"/>
      <c r="AO47" s="13" t="e">
        <f t="shared" si="240"/>
        <v>#DIV/0!</v>
      </c>
      <c r="AP47" s="7"/>
      <c r="AQ47" s="7"/>
      <c r="AR47" s="13" t="e">
        <f t="shared" si="241"/>
        <v>#DIV/0!</v>
      </c>
      <c r="AS47" s="7"/>
      <c r="AT47" s="7"/>
      <c r="AU47" s="13" t="e">
        <f t="shared" si="242"/>
        <v>#DIV/0!</v>
      </c>
      <c r="AV47" s="13"/>
      <c r="AW47" s="13"/>
      <c r="AX47" s="13"/>
      <c r="AY47" s="7"/>
      <c r="AZ47" s="7"/>
      <c r="BA47" s="13" t="e">
        <f t="shared" si="243"/>
        <v>#DIV/0!</v>
      </c>
      <c r="BB47" s="13"/>
      <c r="BC47" s="13"/>
      <c r="BD47" s="13" t="e">
        <f t="shared" si="244"/>
        <v>#DIV/0!</v>
      </c>
      <c r="BE47" s="13"/>
      <c r="BF47" s="13"/>
      <c r="BG47" s="13" t="e">
        <f t="shared" si="245"/>
        <v>#DIV/0!</v>
      </c>
      <c r="BH47" s="7"/>
      <c r="BI47" s="7"/>
      <c r="BJ47" s="13" t="e">
        <f t="shared" si="246"/>
        <v>#DIV/0!</v>
      </c>
      <c r="BK47" s="13"/>
      <c r="BL47" s="13"/>
      <c r="BM47" s="13"/>
      <c r="BN47" s="14"/>
      <c r="BO47" s="14"/>
      <c r="BP47" s="13" t="e">
        <f t="shared" si="247"/>
        <v>#DIV/0!</v>
      </c>
      <c r="BQ47" s="7"/>
      <c r="BR47" s="7"/>
      <c r="BS47" s="13" t="e">
        <f t="shared" si="248"/>
        <v>#DIV/0!</v>
      </c>
      <c r="BT47" s="7"/>
      <c r="BU47" s="7"/>
      <c r="BV47" s="13" t="e">
        <f t="shared" si="249"/>
        <v>#DIV/0!</v>
      </c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13" t="e">
        <f t="shared" si="250"/>
        <v>#DIV/0!</v>
      </c>
      <c r="CL47" s="7">
        <f t="shared" si="261"/>
        <v>0</v>
      </c>
      <c r="CM47" s="7">
        <f t="shared" si="262"/>
        <v>0</v>
      </c>
      <c r="CN47" s="13" t="e">
        <f t="shared" si="251"/>
        <v>#DIV/0!</v>
      </c>
      <c r="CO47" s="28"/>
      <c r="CP47" s="7"/>
      <c r="CQ47" s="13" t="e">
        <f t="shared" si="252"/>
        <v>#DIV/0!</v>
      </c>
      <c r="CR47" s="28"/>
      <c r="CS47" s="7"/>
      <c r="CT47" s="13" t="e">
        <f t="shared" si="253"/>
        <v>#DIV/0!</v>
      </c>
      <c r="CU47" s="28"/>
      <c r="CV47" s="7"/>
      <c r="CW47" s="13" t="e">
        <f t="shared" si="254"/>
        <v>#DIV/0!</v>
      </c>
      <c r="CX47" s="28"/>
      <c r="CY47" s="7"/>
      <c r="CZ47" s="13" t="e">
        <f t="shared" si="255"/>
        <v>#DIV/0!</v>
      </c>
      <c r="DA47" s="28"/>
      <c r="DB47" s="7"/>
      <c r="DC47" s="13" t="e">
        <f t="shared" si="256"/>
        <v>#DIV/0!</v>
      </c>
      <c r="DD47" s="7">
        <f t="shared" si="263"/>
        <v>0</v>
      </c>
      <c r="DE47" s="7">
        <f t="shared" si="264"/>
        <v>0</v>
      </c>
      <c r="DF47" s="13" t="e">
        <f t="shared" si="219"/>
        <v>#DIV/0!</v>
      </c>
      <c r="DG47" s="7"/>
      <c r="DH47" s="7"/>
      <c r="DI47" s="13" t="e">
        <f t="shared" si="220"/>
        <v>#DIV/0!</v>
      </c>
      <c r="DJ47" s="7"/>
      <c r="DK47" s="7"/>
      <c r="DL47" s="13" t="e">
        <f t="shared" si="221"/>
        <v>#DIV/0!</v>
      </c>
      <c r="DM47" s="7"/>
      <c r="DN47" s="7"/>
      <c r="DO47" s="13" t="e">
        <f t="shared" si="222"/>
        <v>#DIV/0!</v>
      </c>
      <c r="DP47" s="7"/>
      <c r="DQ47" s="7"/>
      <c r="DR47" s="13" t="e">
        <f t="shared" si="223"/>
        <v>#DIV/0!</v>
      </c>
      <c r="DS47" s="7"/>
      <c r="DT47" s="7"/>
      <c r="DU47" s="13" t="e">
        <f t="shared" si="224"/>
        <v>#DIV/0!</v>
      </c>
      <c r="DV47" s="28"/>
      <c r="DW47" s="7"/>
      <c r="DX47" s="13" t="e">
        <f t="shared" si="225"/>
        <v>#DIV/0!</v>
      </c>
      <c r="DY47" s="13"/>
      <c r="DZ47" s="13"/>
      <c r="EA47" s="13" t="e">
        <f t="shared" si="226"/>
        <v>#DIV/0!</v>
      </c>
      <c r="EB47" s="7">
        <f t="shared" si="265"/>
        <v>0</v>
      </c>
      <c r="EC47" s="7">
        <f t="shared" si="266"/>
        <v>0</v>
      </c>
      <c r="ED47" s="13" t="e">
        <f t="shared" si="229"/>
        <v>#DIV/0!</v>
      </c>
      <c r="EE47" s="62">
        <f t="shared" si="52"/>
        <v>1</v>
      </c>
      <c r="EF47" s="62">
        <f t="shared" si="53"/>
        <v>1</v>
      </c>
      <c r="EG47" s="62">
        <f t="shared" si="54"/>
        <v>1</v>
      </c>
      <c r="EH47" s="62">
        <f t="shared" si="55"/>
        <v>1</v>
      </c>
      <c r="EI47" s="62">
        <f t="shared" si="56"/>
        <v>1</v>
      </c>
      <c r="EJ47" s="62">
        <f t="shared" si="57"/>
        <v>1</v>
      </c>
      <c r="EK47" s="62">
        <f t="shared" si="58"/>
        <v>1</v>
      </c>
      <c r="EL47" s="62">
        <f t="shared" si="59"/>
        <v>1</v>
      </c>
      <c r="EM47" s="62">
        <f t="shared" si="60"/>
        <v>1</v>
      </c>
      <c r="EN47" s="62">
        <f t="shared" si="61"/>
        <v>1</v>
      </c>
      <c r="EO47" s="62">
        <f t="shared" si="62"/>
        <v>1</v>
      </c>
      <c r="EP47" s="62">
        <f t="shared" si="63"/>
        <v>1</v>
      </c>
      <c r="EQ47" s="62">
        <f t="shared" si="64"/>
        <v>12</v>
      </c>
    </row>
    <row r="48" spans="1:147" x14ac:dyDescent="0.25">
      <c r="A48" s="6"/>
      <c r="B48" s="16">
        <v>853</v>
      </c>
      <c r="C48" s="17" t="s">
        <v>88</v>
      </c>
      <c r="D48" s="6"/>
      <c r="E48" s="6"/>
      <c r="F48" s="9">
        <f t="shared" si="257"/>
        <v>0</v>
      </c>
      <c r="G48" s="9">
        <f t="shared" si="258"/>
        <v>0</v>
      </c>
      <c r="H48" s="13" t="e">
        <f t="shared" si="230"/>
        <v>#DIV/0!</v>
      </c>
      <c r="I48" s="7">
        <f t="shared" si="259"/>
        <v>0</v>
      </c>
      <c r="J48" s="7">
        <f t="shared" si="260"/>
        <v>0</v>
      </c>
      <c r="K48" s="13" t="e">
        <f t="shared" si="231"/>
        <v>#DIV/0!</v>
      </c>
      <c r="L48" s="7"/>
      <c r="M48" s="7"/>
      <c r="N48" s="13" t="e">
        <f t="shared" si="232"/>
        <v>#DIV/0!</v>
      </c>
      <c r="O48" s="6"/>
      <c r="P48" s="6"/>
      <c r="Q48" s="13" t="e">
        <f t="shared" si="233"/>
        <v>#DIV/0!</v>
      </c>
      <c r="R48" s="7"/>
      <c r="S48" s="7"/>
      <c r="T48" s="13" t="e">
        <f t="shared" si="267"/>
        <v>#DIV/0!</v>
      </c>
      <c r="U48" s="13"/>
      <c r="V48" s="13"/>
      <c r="W48" s="13"/>
      <c r="X48" s="7">
        <f t="shared" si="268"/>
        <v>0</v>
      </c>
      <c r="Y48" s="7">
        <f t="shared" si="269"/>
        <v>0</v>
      </c>
      <c r="Z48" s="13" t="e">
        <f t="shared" si="235"/>
        <v>#DIV/0!</v>
      </c>
      <c r="AA48" s="7"/>
      <c r="AB48" s="7"/>
      <c r="AC48" s="13" t="e">
        <f t="shared" si="236"/>
        <v>#DIV/0!</v>
      </c>
      <c r="AD48" s="7"/>
      <c r="AE48" s="7"/>
      <c r="AF48" s="13" t="e">
        <f t="shared" si="237"/>
        <v>#DIV/0!</v>
      </c>
      <c r="AG48" s="7"/>
      <c r="AH48" s="7"/>
      <c r="AI48" s="13" t="e">
        <f t="shared" si="238"/>
        <v>#DIV/0!</v>
      </c>
      <c r="AJ48" s="7"/>
      <c r="AK48" s="7"/>
      <c r="AL48" s="13" t="e">
        <f t="shared" si="239"/>
        <v>#DIV/0!</v>
      </c>
      <c r="AM48" s="7"/>
      <c r="AN48" s="7"/>
      <c r="AO48" s="13" t="e">
        <f t="shared" si="240"/>
        <v>#DIV/0!</v>
      </c>
      <c r="AP48" s="7"/>
      <c r="AQ48" s="7"/>
      <c r="AR48" s="13" t="e">
        <f t="shared" si="241"/>
        <v>#DIV/0!</v>
      </c>
      <c r="AS48" s="7"/>
      <c r="AT48" s="7"/>
      <c r="AU48" s="13" t="e">
        <f t="shared" si="242"/>
        <v>#DIV/0!</v>
      </c>
      <c r="AV48" s="13"/>
      <c r="AW48" s="13"/>
      <c r="AX48" s="13"/>
      <c r="AY48" s="7"/>
      <c r="AZ48" s="7"/>
      <c r="BA48" s="13" t="e">
        <f t="shared" si="243"/>
        <v>#DIV/0!</v>
      </c>
      <c r="BB48" s="13"/>
      <c r="BC48" s="13"/>
      <c r="BD48" s="13" t="e">
        <f t="shared" si="244"/>
        <v>#DIV/0!</v>
      </c>
      <c r="BE48" s="13"/>
      <c r="BF48" s="13"/>
      <c r="BG48" s="13" t="e">
        <f t="shared" si="245"/>
        <v>#DIV/0!</v>
      </c>
      <c r="BH48" s="7"/>
      <c r="BI48" s="7"/>
      <c r="BJ48" s="13" t="e">
        <f t="shared" si="246"/>
        <v>#DIV/0!</v>
      </c>
      <c r="BK48" s="13"/>
      <c r="BL48" s="13"/>
      <c r="BM48" s="13"/>
      <c r="BN48" s="14"/>
      <c r="BO48" s="14"/>
      <c r="BP48" s="13" t="e">
        <f t="shared" si="247"/>
        <v>#DIV/0!</v>
      </c>
      <c r="BQ48" s="7"/>
      <c r="BR48" s="7"/>
      <c r="BS48" s="13" t="e">
        <f t="shared" si="248"/>
        <v>#DIV/0!</v>
      </c>
      <c r="BT48" s="7"/>
      <c r="BU48" s="7"/>
      <c r="BV48" s="13" t="e">
        <f t="shared" si="249"/>
        <v>#DIV/0!</v>
      </c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13" t="e">
        <f t="shared" si="250"/>
        <v>#DIV/0!</v>
      </c>
      <c r="CL48" s="7">
        <f t="shared" si="261"/>
        <v>0</v>
      </c>
      <c r="CM48" s="7">
        <f t="shared" si="262"/>
        <v>0</v>
      </c>
      <c r="CN48" s="13" t="e">
        <f t="shared" si="251"/>
        <v>#DIV/0!</v>
      </c>
      <c r="CO48" s="28"/>
      <c r="CP48" s="7"/>
      <c r="CQ48" s="13" t="e">
        <f t="shared" si="252"/>
        <v>#DIV/0!</v>
      </c>
      <c r="CR48" s="28"/>
      <c r="CS48" s="7"/>
      <c r="CT48" s="13" t="e">
        <f t="shared" si="253"/>
        <v>#DIV/0!</v>
      </c>
      <c r="CU48" s="28"/>
      <c r="CV48" s="7"/>
      <c r="CW48" s="13" t="e">
        <f t="shared" si="254"/>
        <v>#DIV/0!</v>
      </c>
      <c r="CX48" s="28"/>
      <c r="CY48" s="7"/>
      <c r="CZ48" s="13" t="e">
        <f t="shared" si="255"/>
        <v>#DIV/0!</v>
      </c>
      <c r="DA48" s="28"/>
      <c r="DB48" s="7"/>
      <c r="DC48" s="13" t="e">
        <f t="shared" si="256"/>
        <v>#DIV/0!</v>
      </c>
      <c r="DD48" s="7">
        <f t="shared" si="263"/>
        <v>0</v>
      </c>
      <c r="DE48" s="7">
        <f t="shared" si="264"/>
        <v>0</v>
      </c>
      <c r="DF48" s="13" t="e">
        <f t="shared" si="219"/>
        <v>#DIV/0!</v>
      </c>
      <c r="DG48" s="7"/>
      <c r="DH48" s="7"/>
      <c r="DI48" s="13" t="e">
        <f t="shared" si="220"/>
        <v>#DIV/0!</v>
      </c>
      <c r="DJ48" s="7"/>
      <c r="DK48" s="7"/>
      <c r="DL48" s="13" t="e">
        <f t="shared" si="221"/>
        <v>#DIV/0!</v>
      </c>
      <c r="DM48" s="7"/>
      <c r="DN48" s="7"/>
      <c r="DO48" s="13" t="e">
        <f t="shared" si="222"/>
        <v>#DIV/0!</v>
      </c>
      <c r="DP48" s="7"/>
      <c r="DQ48" s="7"/>
      <c r="DR48" s="13" t="e">
        <f t="shared" si="223"/>
        <v>#DIV/0!</v>
      </c>
      <c r="DS48" s="7"/>
      <c r="DT48" s="7"/>
      <c r="DU48" s="13" t="e">
        <f t="shared" si="224"/>
        <v>#DIV/0!</v>
      </c>
      <c r="DV48" s="28"/>
      <c r="DW48" s="7"/>
      <c r="DX48" s="13" t="e">
        <f t="shared" si="225"/>
        <v>#DIV/0!</v>
      </c>
      <c r="DY48" s="13"/>
      <c r="DZ48" s="13"/>
      <c r="EA48" s="13" t="e">
        <f t="shared" si="226"/>
        <v>#DIV/0!</v>
      </c>
      <c r="EB48" s="7">
        <f t="shared" si="265"/>
        <v>0</v>
      </c>
      <c r="EC48" s="7">
        <f t="shared" si="266"/>
        <v>0</v>
      </c>
      <c r="ED48" s="13" t="e">
        <f t="shared" si="229"/>
        <v>#DIV/0!</v>
      </c>
      <c r="EE48" s="62">
        <f t="shared" si="52"/>
        <v>1</v>
      </c>
      <c r="EF48" s="62">
        <f t="shared" si="53"/>
        <v>1</v>
      </c>
      <c r="EG48" s="62">
        <f t="shared" si="54"/>
        <v>1</v>
      </c>
      <c r="EH48" s="62">
        <f t="shared" si="55"/>
        <v>1</v>
      </c>
      <c r="EI48" s="62">
        <f t="shared" si="56"/>
        <v>1</v>
      </c>
      <c r="EJ48" s="62">
        <f t="shared" si="57"/>
        <v>1</v>
      </c>
      <c r="EK48" s="62">
        <f t="shared" si="58"/>
        <v>1</v>
      </c>
      <c r="EL48" s="62">
        <f t="shared" si="59"/>
        <v>1</v>
      </c>
      <c r="EM48" s="62">
        <f t="shared" si="60"/>
        <v>1</v>
      </c>
      <c r="EN48" s="62">
        <f t="shared" si="61"/>
        <v>1</v>
      </c>
      <c r="EO48" s="62">
        <f t="shared" si="62"/>
        <v>1</v>
      </c>
      <c r="EP48" s="62">
        <f t="shared" si="63"/>
        <v>1</v>
      </c>
      <c r="EQ48" s="62">
        <f t="shared" si="64"/>
        <v>12</v>
      </c>
    </row>
    <row r="49" spans="1:147" x14ac:dyDescent="0.25">
      <c r="A49" s="6"/>
      <c r="B49" s="52">
        <v>612</v>
      </c>
      <c r="C49" s="17" t="s">
        <v>91</v>
      </c>
      <c r="D49" s="6"/>
      <c r="E49" s="6"/>
      <c r="F49" s="9">
        <f t="shared" si="257"/>
        <v>1462510</v>
      </c>
      <c r="G49" s="9">
        <f t="shared" si="258"/>
        <v>1462510</v>
      </c>
      <c r="H49" s="13">
        <f t="shared" si="230"/>
        <v>100</v>
      </c>
      <c r="I49" s="7">
        <f t="shared" si="259"/>
        <v>0</v>
      </c>
      <c r="J49" s="7">
        <f t="shared" si="260"/>
        <v>0</v>
      </c>
      <c r="K49" s="13" t="e">
        <f t="shared" si="231"/>
        <v>#DIV/0!</v>
      </c>
      <c r="L49" s="7"/>
      <c r="M49" s="7"/>
      <c r="N49" s="13" t="e">
        <f t="shared" si="232"/>
        <v>#DIV/0!</v>
      </c>
      <c r="O49" s="6"/>
      <c r="P49" s="6"/>
      <c r="Q49" s="13" t="e">
        <f t="shared" si="233"/>
        <v>#DIV/0!</v>
      </c>
      <c r="R49" s="7"/>
      <c r="S49" s="7"/>
      <c r="T49" s="13" t="e">
        <f t="shared" si="267"/>
        <v>#DIV/0!</v>
      </c>
      <c r="U49" s="13"/>
      <c r="V49" s="13"/>
      <c r="W49" s="13"/>
      <c r="X49" s="7">
        <f t="shared" si="268"/>
        <v>1462510</v>
      </c>
      <c r="Y49" s="7">
        <f t="shared" si="269"/>
        <v>1462510</v>
      </c>
      <c r="Z49" s="13">
        <f t="shared" si="235"/>
        <v>100</v>
      </c>
      <c r="AA49" s="7"/>
      <c r="AB49" s="7"/>
      <c r="AC49" s="13" t="e">
        <f t="shared" si="236"/>
        <v>#DIV/0!</v>
      </c>
      <c r="AD49" s="7"/>
      <c r="AE49" s="7"/>
      <c r="AF49" s="13" t="e">
        <f t="shared" si="237"/>
        <v>#DIV/0!</v>
      </c>
      <c r="AG49" s="7"/>
      <c r="AH49" s="7"/>
      <c r="AI49" s="13" t="e">
        <f t="shared" si="238"/>
        <v>#DIV/0!</v>
      </c>
      <c r="AJ49" s="7"/>
      <c r="AK49" s="7"/>
      <c r="AL49" s="13" t="e">
        <f t="shared" si="239"/>
        <v>#DIV/0!</v>
      </c>
      <c r="AM49" s="7"/>
      <c r="AN49" s="7"/>
      <c r="AO49" s="13" t="e">
        <f t="shared" si="240"/>
        <v>#DIV/0!</v>
      </c>
      <c r="AP49" s="7">
        <v>118800</v>
      </c>
      <c r="AQ49" s="7">
        <v>118800</v>
      </c>
      <c r="AR49" s="13">
        <f t="shared" si="241"/>
        <v>100</v>
      </c>
      <c r="AS49" s="7">
        <v>1343710</v>
      </c>
      <c r="AT49" s="7">
        <v>1343710</v>
      </c>
      <c r="AU49" s="13">
        <f t="shared" si="242"/>
        <v>100</v>
      </c>
      <c r="AV49" s="13"/>
      <c r="AW49" s="13"/>
      <c r="AX49" s="13"/>
      <c r="AY49" s="7"/>
      <c r="AZ49" s="7"/>
      <c r="BA49" s="13" t="e">
        <f t="shared" si="243"/>
        <v>#DIV/0!</v>
      </c>
      <c r="BB49" s="13"/>
      <c r="BC49" s="13"/>
      <c r="BD49" s="13" t="e">
        <f t="shared" si="244"/>
        <v>#DIV/0!</v>
      </c>
      <c r="BE49" s="13">
        <f>BH49</f>
        <v>0</v>
      </c>
      <c r="BF49" s="13">
        <f>BI49</f>
        <v>0</v>
      </c>
      <c r="BG49" s="13" t="e">
        <f t="shared" si="245"/>
        <v>#DIV/0!</v>
      </c>
      <c r="BH49" s="7"/>
      <c r="BI49" s="7"/>
      <c r="BJ49" s="13" t="e">
        <f t="shared" si="246"/>
        <v>#DIV/0!</v>
      </c>
      <c r="BK49" s="13"/>
      <c r="BL49" s="13"/>
      <c r="BM49" s="13"/>
      <c r="BN49" s="14"/>
      <c r="BO49" s="14"/>
      <c r="BP49" s="13" t="e">
        <f t="shared" si="247"/>
        <v>#DIV/0!</v>
      </c>
      <c r="BQ49" s="7">
        <f>BT49+CI49</f>
        <v>0</v>
      </c>
      <c r="BR49" s="7">
        <f>BU49+CJ49</f>
        <v>0</v>
      </c>
      <c r="BS49" s="13" t="e">
        <f t="shared" si="248"/>
        <v>#DIV/0!</v>
      </c>
      <c r="BT49" s="7"/>
      <c r="BU49" s="7"/>
      <c r="BV49" s="13" t="e">
        <f t="shared" si="249"/>
        <v>#DIV/0!</v>
      </c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13" t="e">
        <f t="shared" si="250"/>
        <v>#DIV/0!</v>
      </c>
      <c r="CL49" s="7">
        <f t="shared" si="261"/>
        <v>0</v>
      </c>
      <c r="CM49" s="7">
        <f t="shared" si="262"/>
        <v>0</v>
      </c>
      <c r="CN49" s="13" t="e">
        <f t="shared" si="251"/>
        <v>#DIV/0!</v>
      </c>
      <c r="CO49" s="7"/>
      <c r="CP49" s="7"/>
      <c r="CQ49" s="13" t="e">
        <f t="shared" si="252"/>
        <v>#DIV/0!</v>
      </c>
      <c r="CR49" s="7"/>
      <c r="CS49" s="7"/>
      <c r="CT49" s="13" t="e">
        <f t="shared" si="253"/>
        <v>#DIV/0!</v>
      </c>
      <c r="CU49" s="7"/>
      <c r="CV49" s="7"/>
      <c r="CW49" s="13" t="e">
        <f t="shared" si="254"/>
        <v>#DIV/0!</v>
      </c>
      <c r="CX49" s="7"/>
      <c r="CY49" s="7"/>
      <c r="CZ49" s="13" t="e">
        <f t="shared" si="255"/>
        <v>#DIV/0!</v>
      </c>
      <c r="DA49" s="7"/>
      <c r="DB49" s="7"/>
      <c r="DC49" s="13" t="e">
        <f t="shared" si="256"/>
        <v>#DIV/0!</v>
      </c>
      <c r="DD49" s="7">
        <f t="shared" si="263"/>
        <v>1043090</v>
      </c>
      <c r="DE49" s="7">
        <f t="shared" si="264"/>
        <v>1043090</v>
      </c>
      <c r="DF49" s="13">
        <f t="shared" si="219"/>
        <v>100</v>
      </c>
      <c r="DG49" s="7"/>
      <c r="DH49" s="7"/>
      <c r="DI49" s="13" t="e">
        <f t="shared" si="220"/>
        <v>#DIV/0!</v>
      </c>
      <c r="DJ49" s="7"/>
      <c r="DK49" s="7"/>
      <c r="DL49" s="13" t="e">
        <f t="shared" si="221"/>
        <v>#DIV/0!</v>
      </c>
      <c r="DM49" s="7">
        <v>881381.76</v>
      </c>
      <c r="DN49" s="7">
        <v>881381.76</v>
      </c>
      <c r="DO49" s="13">
        <f t="shared" si="222"/>
        <v>100</v>
      </c>
      <c r="DP49" s="7"/>
      <c r="DQ49" s="7"/>
      <c r="DR49" s="13" t="e">
        <f t="shared" si="223"/>
        <v>#DIV/0!</v>
      </c>
      <c r="DS49" s="7"/>
      <c r="DT49" s="7"/>
      <c r="DU49" s="13" t="e">
        <f t="shared" si="224"/>
        <v>#DIV/0!</v>
      </c>
      <c r="DV49" s="7">
        <v>161708.24</v>
      </c>
      <c r="DW49" s="7">
        <v>161708.24</v>
      </c>
      <c r="DX49" s="13">
        <f t="shared" si="225"/>
        <v>100</v>
      </c>
      <c r="DY49" s="13"/>
      <c r="DZ49" s="13"/>
      <c r="EA49" s="13" t="e">
        <f t="shared" si="226"/>
        <v>#DIV/0!</v>
      </c>
      <c r="EB49" s="7">
        <f t="shared" si="265"/>
        <v>2505600</v>
      </c>
      <c r="EC49" s="7">
        <f t="shared" si="266"/>
        <v>2505600</v>
      </c>
      <c r="ED49" s="13">
        <f t="shared" si="229"/>
        <v>100</v>
      </c>
      <c r="EE49" s="62">
        <f t="shared" si="52"/>
        <v>1</v>
      </c>
      <c r="EF49" s="62">
        <f t="shared" si="53"/>
        <v>1</v>
      </c>
      <c r="EG49" s="62">
        <f t="shared" si="54"/>
        <v>1</v>
      </c>
      <c r="EH49" s="62">
        <f t="shared" si="55"/>
        <v>1</v>
      </c>
      <c r="EI49" s="62">
        <f t="shared" si="56"/>
        <v>1</v>
      </c>
      <c r="EJ49" s="62">
        <f t="shared" si="57"/>
        <v>1</v>
      </c>
      <c r="EK49" s="62">
        <f t="shared" si="58"/>
        <v>1</v>
      </c>
      <c r="EL49" s="62">
        <f t="shared" si="59"/>
        <v>1</v>
      </c>
      <c r="EM49" s="62">
        <f t="shared" si="60"/>
        <v>1</v>
      </c>
      <c r="EN49" s="62">
        <f t="shared" si="61"/>
        <v>1</v>
      </c>
      <c r="EO49" s="62">
        <f t="shared" si="62"/>
        <v>1</v>
      </c>
      <c r="EP49" s="62">
        <f t="shared" si="63"/>
        <v>1</v>
      </c>
      <c r="EQ49" s="62">
        <f t="shared" si="64"/>
        <v>12</v>
      </c>
    </row>
    <row r="50" spans="1:147" x14ac:dyDescent="0.25">
      <c r="A50" s="6" t="s">
        <v>70</v>
      </c>
      <c r="B50" s="16">
        <v>611</v>
      </c>
      <c r="C50" s="6" t="s">
        <v>72</v>
      </c>
      <c r="D50" s="6"/>
      <c r="E50" s="6"/>
      <c r="F50" s="9">
        <f t="shared" si="257"/>
        <v>0</v>
      </c>
      <c r="G50" s="9">
        <f t="shared" si="258"/>
        <v>0</v>
      </c>
      <c r="H50" s="13" t="e">
        <f t="shared" si="230"/>
        <v>#DIV/0!</v>
      </c>
      <c r="I50" s="7">
        <f t="shared" si="259"/>
        <v>0</v>
      </c>
      <c r="J50" s="7">
        <f t="shared" si="260"/>
        <v>0</v>
      </c>
      <c r="K50" s="13" t="e">
        <f t="shared" si="231"/>
        <v>#DIV/0!</v>
      </c>
      <c r="L50" s="7"/>
      <c r="M50" s="7"/>
      <c r="N50" s="13" t="e">
        <f t="shared" si="232"/>
        <v>#DIV/0!</v>
      </c>
      <c r="O50" s="6"/>
      <c r="P50" s="6"/>
      <c r="Q50" s="13" t="e">
        <f t="shared" si="233"/>
        <v>#DIV/0!</v>
      </c>
      <c r="R50" s="7"/>
      <c r="S50" s="7"/>
      <c r="T50" s="13" t="e">
        <f t="shared" si="267"/>
        <v>#DIV/0!</v>
      </c>
      <c r="U50" s="13"/>
      <c r="V50" s="13"/>
      <c r="W50" s="13"/>
      <c r="X50" s="7">
        <f t="shared" si="268"/>
        <v>0</v>
      </c>
      <c r="Y50" s="7">
        <f t="shared" si="269"/>
        <v>0</v>
      </c>
      <c r="Z50" s="13" t="e">
        <f t="shared" si="235"/>
        <v>#DIV/0!</v>
      </c>
      <c r="AA50" s="7"/>
      <c r="AB50" s="7"/>
      <c r="AC50" s="13" t="e">
        <f t="shared" si="236"/>
        <v>#DIV/0!</v>
      </c>
      <c r="AD50" s="7"/>
      <c r="AE50" s="7"/>
      <c r="AF50" s="13" t="e">
        <f t="shared" si="237"/>
        <v>#DIV/0!</v>
      </c>
      <c r="AG50" s="7"/>
      <c r="AH50" s="7"/>
      <c r="AI50" s="13" t="e">
        <f t="shared" si="238"/>
        <v>#DIV/0!</v>
      </c>
      <c r="AJ50" s="7"/>
      <c r="AK50" s="7"/>
      <c r="AL50" s="13" t="e">
        <f t="shared" si="239"/>
        <v>#DIV/0!</v>
      </c>
      <c r="AM50" s="7"/>
      <c r="AN50" s="7"/>
      <c r="AO50" s="13" t="e">
        <f t="shared" si="240"/>
        <v>#DIV/0!</v>
      </c>
      <c r="AP50" s="7"/>
      <c r="AQ50" s="7"/>
      <c r="AR50" s="13" t="e">
        <f t="shared" si="241"/>
        <v>#DIV/0!</v>
      </c>
      <c r="AS50" s="7"/>
      <c r="AT50" s="7"/>
      <c r="AU50" s="13" t="e">
        <f t="shared" si="242"/>
        <v>#DIV/0!</v>
      </c>
      <c r="AV50" s="13"/>
      <c r="AW50" s="13"/>
      <c r="AX50" s="13"/>
      <c r="AY50" s="7"/>
      <c r="AZ50" s="7"/>
      <c r="BA50" s="13" t="e">
        <f t="shared" si="243"/>
        <v>#DIV/0!</v>
      </c>
      <c r="BB50" s="13"/>
      <c r="BC50" s="13"/>
      <c r="BD50" s="13" t="e">
        <f t="shared" si="244"/>
        <v>#DIV/0!</v>
      </c>
      <c r="BE50" s="13">
        <f>BH50</f>
        <v>0</v>
      </c>
      <c r="BF50" s="13">
        <f>BI50</f>
        <v>0</v>
      </c>
      <c r="BG50" s="13" t="e">
        <f t="shared" si="245"/>
        <v>#DIV/0!</v>
      </c>
      <c r="BH50" s="7"/>
      <c r="BI50" s="7"/>
      <c r="BJ50" s="13" t="e">
        <f t="shared" si="246"/>
        <v>#DIV/0!</v>
      </c>
      <c r="BK50" s="13"/>
      <c r="BL50" s="13"/>
      <c r="BM50" s="13"/>
      <c r="BN50" s="14"/>
      <c r="BO50" s="14"/>
      <c r="BP50" s="13" t="e">
        <f t="shared" si="247"/>
        <v>#DIV/0!</v>
      </c>
      <c r="BQ50" s="7">
        <f>BT50+CI50</f>
        <v>0</v>
      </c>
      <c r="BR50" s="7">
        <f>BU50+CJ50</f>
        <v>0</v>
      </c>
      <c r="BS50" s="13" t="e">
        <f t="shared" si="248"/>
        <v>#DIV/0!</v>
      </c>
      <c r="BT50" s="7"/>
      <c r="BU50" s="7"/>
      <c r="BV50" s="13" t="e">
        <f t="shared" si="249"/>
        <v>#DIV/0!</v>
      </c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13" t="e">
        <f t="shared" si="250"/>
        <v>#DIV/0!</v>
      </c>
      <c r="CL50" s="7">
        <f t="shared" si="261"/>
        <v>0</v>
      </c>
      <c r="CM50" s="7">
        <f t="shared" si="262"/>
        <v>0</v>
      </c>
      <c r="CN50" s="13" t="e">
        <f t="shared" si="251"/>
        <v>#DIV/0!</v>
      </c>
      <c r="CO50" s="7"/>
      <c r="CP50" s="7"/>
      <c r="CQ50" s="13" t="e">
        <f t="shared" si="252"/>
        <v>#DIV/0!</v>
      </c>
      <c r="CR50" s="7"/>
      <c r="CS50" s="7"/>
      <c r="CT50" s="13" t="e">
        <f t="shared" si="253"/>
        <v>#DIV/0!</v>
      </c>
      <c r="CU50" s="7"/>
      <c r="CV50" s="7"/>
      <c r="CW50" s="13" t="e">
        <f t="shared" si="254"/>
        <v>#DIV/0!</v>
      </c>
      <c r="CX50" s="7"/>
      <c r="CY50" s="7"/>
      <c r="CZ50" s="13" t="e">
        <f t="shared" si="255"/>
        <v>#DIV/0!</v>
      </c>
      <c r="DA50" s="7"/>
      <c r="DB50" s="7"/>
      <c r="DC50" s="13" t="e">
        <f t="shared" si="256"/>
        <v>#DIV/0!</v>
      </c>
      <c r="DD50" s="7">
        <f t="shared" si="263"/>
        <v>0</v>
      </c>
      <c r="DE50" s="7">
        <f t="shared" si="264"/>
        <v>0</v>
      </c>
      <c r="DF50" s="13" t="e">
        <f t="shared" si="219"/>
        <v>#DIV/0!</v>
      </c>
      <c r="DG50" s="7"/>
      <c r="DH50" s="7"/>
      <c r="DI50" s="13" t="e">
        <f t="shared" si="220"/>
        <v>#DIV/0!</v>
      </c>
      <c r="DJ50" s="7"/>
      <c r="DK50" s="7"/>
      <c r="DL50" s="13" t="e">
        <f t="shared" si="221"/>
        <v>#DIV/0!</v>
      </c>
      <c r="DM50" s="7"/>
      <c r="DN50" s="7"/>
      <c r="DO50" s="13" t="e">
        <f t="shared" si="222"/>
        <v>#DIV/0!</v>
      </c>
      <c r="DP50" s="7"/>
      <c r="DQ50" s="7"/>
      <c r="DR50" s="13" t="e">
        <f t="shared" si="223"/>
        <v>#DIV/0!</v>
      </c>
      <c r="DS50" s="7"/>
      <c r="DT50" s="7"/>
      <c r="DU50" s="13" t="e">
        <f t="shared" si="224"/>
        <v>#DIV/0!</v>
      </c>
      <c r="DV50" s="7"/>
      <c r="DW50" s="7"/>
      <c r="DX50" s="13" t="e">
        <f t="shared" si="225"/>
        <v>#DIV/0!</v>
      </c>
      <c r="DY50" s="13"/>
      <c r="DZ50" s="13"/>
      <c r="EA50" s="13" t="e">
        <f t="shared" si="226"/>
        <v>#DIV/0!</v>
      </c>
      <c r="EB50" s="7">
        <f t="shared" si="265"/>
        <v>0</v>
      </c>
      <c r="EC50" s="7">
        <f t="shared" si="266"/>
        <v>0</v>
      </c>
      <c r="ED50" s="13" t="e">
        <f t="shared" si="229"/>
        <v>#DIV/0!</v>
      </c>
      <c r="EE50" s="62">
        <f t="shared" si="52"/>
        <v>1</v>
      </c>
      <c r="EF50" s="62">
        <f t="shared" si="53"/>
        <v>1</v>
      </c>
      <c r="EG50" s="62">
        <f t="shared" si="54"/>
        <v>1</v>
      </c>
      <c r="EH50" s="62">
        <f t="shared" si="55"/>
        <v>1</v>
      </c>
      <c r="EI50" s="62">
        <f t="shared" si="56"/>
        <v>1</v>
      </c>
      <c r="EJ50" s="62">
        <f t="shared" si="57"/>
        <v>1</v>
      </c>
      <c r="EK50" s="62">
        <f t="shared" si="58"/>
        <v>1</v>
      </c>
      <c r="EL50" s="62">
        <f t="shared" si="59"/>
        <v>1</v>
      </c>
      <c r="EM50" s="62">
        <f t="shared" si="60"/>
        <v>1</v>
      </c>
      <c r="EN50" s="62">
        <f t="shared" si="61"/>
        <v>1</v>
      </c>
      <c r="EO50" s="62">
        <f t="shared" si="62"/>
        <v>1</v>
      </c>
      <c r="EP50" s="62">
        <f t="shared" si="63"/>
        <v>1</v>
      </c>
      <c r="EQ50" s="62">
        <f t="shared" si="64"/>
        <v>12</v>
      </c>
    </row>
    <row r="51" spans="1:147" x14ac:dyDescent="0.25">
      <c r="A51" s="6"/>
      <c r="B51" s="16">
        <v>851</v>
      </c>
      <c r="C51" s="17" t="s">
        <v>86</v>
      </c>
      <c r="D51" s="6"/>
      <c r="E51" s="6"/>
      <c r="F51" s="9">
        <f t="shared" si="257"/>
        <v>0</v>
      </c>
      <c r="G51" s="9">
        <f t="shared" si="258"/>
        <v>0</v>
      </c>
      <c r="H51" s="13" t="e">
        <f t="shared" si="230"/>
        <v>#DIV/0!</v>
      </c>
      <c r="I51" s="7">
        <f t="shared" si="259"/>
        <v>0</v>
      </c>
      <c r="J51" s="7">
        <f t="shared" si="260"/>
        <v>0</v>
      </c>
      <c r="K51" s="13" t="e">
        <f t="shared" si="231"/>
        <v>#DIV/0!</v>
      </c>
      <c r="L51" s="7"/>
      <c r="M51" s="7"/>
      <c r="N51" s="13" t="e">
        <f t="shared" si="232"/>
        <v>#DIV/0!</v>
      </c>
      <c r="O51" s="6"/>
      <c r="P51" s="6"/>
      <c r="Q51" s="13" t="e">
        <f t="shared" si="233"/>
        <v>#DIV/0!</v>
      </c>
      <c r="R51" s="7"/>
      <c r="S51" s="7"/>
      <c r="T51" s="13" t="e">
        <f t="shared" si="267"/>
        <v>#DIV/0!</v>
      </c>
      <c r="U51" s="13"/>
      <c r="V51" s="13"/>
      <c r="W51" s="13"/>
      <c r="X51" s="7">
        <f t="shared" si="268"/>
        <v>0</v>
      </c>
      <c r="Y51" s="7">
        <f t="shared" si="269"/>
        <v>0</v>
      </c>
      <c r="Z51" s="13" t="e">
        <f t="shared" si="235"/>
        <v>#DIV/0!</v>
      </c>
      <c r="AA51" s="7"/>
      <c r="AB51" s="7"/>
      <c r="AC51" s="13" t="e">
        <f t="shared" si="236"/>
        <v>#DIV/0!</v>
      </c>
      <c r="AD51" s="7"/>
      <c r="AE51" s="7"/>
      <c r="AF51" s="13" t="e">
        <f t="shared" si="237"/>
        <v>#DIV/0!</v>
      </c>
      <c r="AG51" s="7"/>
      <c r="AH51" s="7"/>
      <c r="AI51" s="13" t="e">
        <f t="shared" si="238"/>
        <v>#DIV/0!</v>
      </c>
      <c r="AJ51" s="7"/>
      <c r="AK51" s="7"/>
      <c r="AL51" s="13" t="e">
        <f t="shared" si="239"/>
        <v>#DIV/0!</v>
      </c>
      <c r="AM51" s="7"/>
      <c r="AN51" s="7"/>
      <c r="AO51" s="13" t="e">
        <f t="shared" si="240"/>
        <v>#DIV/0!</v>
      </c>
      <c r="AP51" s="7"/>
      <c r="AQ51" s="7"/>
      <c r="AR51" s="13" t="e">
        <f t="shared" si="241"/>
        <v>#DIV/0!</v>
      </c>
      <c r="AS51" s="7"/>
      <c r="AT51" s="7"/>
      <c r="AU51" s="13" t="e">
        <f t="shared" si="242"/>
        <v>#DIV/0!</v>
      </c>
      <c r="AV51" s="13"/>
      <c r="AW51" s="13"/>
      <c r="AX51" s="13"/>
      <c r="AY51" s="7"/>
      <c r="AZ51" s="7"/>
      <c r="BA51" s="13" t="e">
        <f t="shared" si="243"/>
        <v>#DIV/0!</v>
      </c>
      <c r="BB51" s="13"/>
      <c r="BC51" s="13"/>
      <c r="BD51" s="13" t="e">
        <f t="shared" si="244"/>
        <v>#DIV/0!</v>
      </c>
      <c r="BE51" s="13"/>
      <c r="BF51" s="13"/>
      <c r="BG51" s="13" t="e">
        <f t="shared" si="245"/>
        <v>#DIV/0!</v>
      </c>
      <c r="BH51" s="7"/>
      <c r="BI51" s="7"/>
      <c r="BJ51" s="13" t="e">
        <f t="shared" si="246"/>
        <v>#DIV/0!</v>
      </c>
      <c r="BK51" s="13"/>
      <c r="BL51" s="13"/>
      <c r="BM51" s="13"/>
      <c r="BN51" s="14"/>
      <c r="BO51" s="14"/>
      <c r="BP51" s="13" t="e">
        <f t="shared" si="247"/>
        <v>#DIV/0!</v>
      </c>
      <c r="BQ51" s="7"/>
      <c r="BR51" s="7"/>
      <c r="BS51" s="13" t="e">
        <f t="shared" si="248"/>
        <v>#DIV/0!</v>
      </c>
      <c r="BT51" s="7"/>
      <c r="BU51" s="7"/>
      <c r="BV51" s="13" t="e">
        <f t="shared" si="249"/>
        <v>#DIV/0!</v>
      </c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13" t="e">
        <f t="shared" si="250"/>
        <v>#DIV/0!</v>
      </c>
      <c r="CL51" s="7">
        <f t="shared" si="261"/>
        <v>0</v>
      </c>
      <c r="CM51" s="7">
        <f t="shared" si="262"/>
        <v>0</v>
      </c>
      <c r="CN51" s="13" t="e">
        <f t="shared" si="251"/>
        <v>#DIV/0!</v>
      </c>
      <c r="CO51" s="7"/>
      <c r="CP51" s="7"/>
      <c r="CQ51" s="13" t="e">
        <f t="shared" si="252"/>
        <v>#DIV/0!</v>
      </c>
      <c r="CR51" s="7"/>
      <c r="CS51" s="7"/>
      <c r="CT51" s="13" t="e">
        <f t="shared" si="253"/>
        <v>#DIV/0!</v>
      </c>
      <c r="CU51" s="7"/>
      <c r="CV51" s="7"/>
      <c r="CW51" s="13" t="e">
        <f t="shared" si="254"/>
        <v>#DIV/0!</v>
      </c>
      <c r="CX51" s="7"/>
      <c r="CY51" s="7"/>
      <c r="CZ51" s="13" t="e">
        <f t="shared" si="255"/>
        <v>#DIV/0!</v>
      </c>
      <c r="DA51" s="7"/>
      <c r="DB51" s="7"/>
      <c r="DC51" s="13" t="e">
        <f t="shared" si="256"/>
        <v>#DIV/0!</v>
      </c>
      <c r="DD51" s="7">
        <f t="shared" si="263"/>
        <v>0</v>
      </c>
      <c r="DE51" s="7">
        <f t="shared" si="264"/>
        <v>0</v>
      </c>
      <c r="DF51" s="13" t="e">
        <f t="shared" si="219"/>
        <v>#DIV/0!</v>
      </c>
      <c r="DG51" s="7"/>
      <c r="DH51" s="7"/>
      <c r="DI51" s="13" t="e">
        <f t="shared" si="220"/>
        <v>#DIV/0!</v>
      </c>
      <c r="DJ51" s="7"/>
      <c r="DK51" s="7"/>
      <c r="DL51" s="13" t="e">
        <f t="shared" si="221"/>
        <v>#DIV/0!</v>
      </c>
      <c r="DM51" s="7"/>
      <c r="DN51" s="7"/>
      <c r="DO51" s="13" t="e">
        <f t="shared" si="222"/>
        <v>#DIV/0!</v>
      </c>
      <c r="DP51" s="7"/>
      <c r="DQ51" s="7"/>
      <c r="DR51" s="13" t="e">
        <f t="shared" si="223"/>
        <v>#DIV/0!</v>
      </c>
      <c r="DS51" s="7"/>
      <c r="DT51" s="7"/>
      <c r="DU51" s="13" t="e">
        <f t="shared" si="224"/>
        <v>#DIV/0!</v>
      </c>
      <c r="DV51" s="7"/>
      <c r="DW51" s="7"/>
      <c r="DX51" s="13" t="e">
        <f t="shared" si="225"/>
        <v>#DIV/0!</v>
      </c>
      <c r="DY51" s="13"/>
      <c r="DZ51" s="13"/>
      <c r="EA51" s="13" t="e">
        <f t="shared" si="226"/>
        <v>#DIV/0!</v>
      </c>
      <c r="EB51" s="7">
        <f t="shared" si="265"/>
        <v>0</v>
      </c>
      <c r="EC51" s="7">
        <f t="shared" si="266"/>
        <v>0</v>
      </c>
      <c r="ED51" s="13" t="e">
        <f t="shared" si="229"/>
        <v>#DIV/0!</v>
      </c>
      <c r="EE51" s="62">
        <f t="shared" si="52"/>
        <v>1</v>
      </c>
      <c r="EF51" s="62">
        <f t="shared" si="53"/>
        <v>1</v>
      </c>
      <c r="EG51" s="62">
        <f t="shared" si="54"/>
        <v>1</v>
      </c>
      <c r="EH51" s="62">
        <f t="shared" si="55"/>
        <v>1</v>
      </c>
      <c r="EI51" s="62">
        <f t="shared" si="56"/>
        <v>1</v>
      </c>
      <c r="EJ51" s="62">
        <f t="shared" si="57"/>
        <v>1</v>
      </c>
      <c r="EK51" s="62">
        <f t="shared" si="58"/>
        <v>1</v>
      </c>
      <c r="EL51" s="62">
        <f t="shared" si="59"/>
        <v>1</v>
      </c>
      <c r="EM51" s="62">
        <f t="shared" si="60"/>
        <v>1</v>
      </c>
      <c r="EN51" s="62">
        <f t="shared" si="61"/>
        <v>1</v>
      </c>
      <c r="EO51" s="62">
        <f t="shared" si="62"/>
        <v>1</v>
      </c>
      <c r="EP51" s="62">
        <f t="shared" si="63"/>
        <v>1</v>
      </c>
      <c r="EQ51" s="62">
        <f t="shared" si="64"/>
        <v>12</v>
      </c>
    </row>
    <row r="52" spans="1:147" x14ac:dyDescent="0.25">
      <c r="A52" s="6"/>
      <c r="B52" s="16">
        <v>852</v>
      </c>
      <c r="C52" s="17" t="s">
        <v>87</v>
      </c>
      <c r="D52" s="6"/>
      <c r="E52" s="6"/>
      <c r="F52" s="9">
        <f t="shared" si="257"/>
        <v>0</v>
      </c>
      <c r="G52" s="9">
        <f t="shared" si="258"/>
        <v>0</v>
      </c>
      <c r="H52" s="13" t="e">
        <f t="shared" si="230"/>
        <v>#DIV/0!</v>
      </c>
      <c r="I52" s="7">
        <f t="shared" si="259"/>
        <v>0</v>
      </c>
      <c r="J52" s="7">
        <f t="shared" si="260"/>
        <v>0</v>
      </c>
      <c r="K52" s="13" t="e">
        <f t="shared" si="231"/>
        <v>#DIV/0!</v>
      </c>
      <c r="L52" s="7"/>
      <c r="M52" s="7"/>
      <c r="N52" s="13" t="e">
        <f t="shared" si="232"/>
        <v>#DIV/0!</v>
      </c>
      <c r="O52" s="6"/>
      <c r="P52" s="6"/>
      <c r="Q52" s="13" t="e">
        <f t="shared" si="233"/>
        <v>#DIV/0!</v>
      </c>
      <c r="R52" s="7"/>
      <c r="S52" s="7"/>
      <c r="T52" s="13" t="e">
        <f t="shared" si="267"/>
        <v>#DIV/0!</v>
      </c>
      <c r="U52" s="13"/>
      <c r="V52" s="13"/>
      <c r="W52" s="13"/>
      <c r="X52" s="7">
        <f t="shared" si="268"/>
        <v>0</v>
      </c>
      <c r="Y52" s="7">
        <f t="shared" si="269"/>
        <v>0</v>
      </c>
      <c r="Z52" s="13" t="e">
        <f t="shared" si="235"/>
        <v>#DIV/0!</v>
      </c>
      <c r="AA52" s="7"/>
      <c r="AB52" s="7"/>
      <c r="AC52" s="13" t="e">
        <f t="shared" si="236"/>
        <v>#DIV/0!</v>
      </c>
      <c r="AD52" s="7"/>
      <c r="AE52" s="7"/>
      <c r="AF52" s="13" t="e">
        <f t="shared" si="237"/>
        <v>#DIV/0!</v>
      </c>
      <c r="AG52" s="7"/>
      <c r="AH52" s="7"/>
      <c r="AI52" s="13" t="e">
        <f t="shared" si="238"/>
        <v>#DIV/0!</v>
      </c>
      <c r="AJ52" s="7"/>
      <c r="AK52" s="7"/>
      <c r="AL52" s="13" t="e">
        <f t="shared" si="239"/>
        <v>#DIV/0!</v>
      </c>
      <c r="AM52" s="7"/>
      <c r="AN52" s="7"/>
      <c r="AO52" s="13" t="e">
        <f t="shared" si="240"/>
        <v>#DIV/0!</v>
      </c>
      <c r="AP52" s="7"/>
      <c r="AQ52" s="7"/>
      <c r="AR52" s="13" t="e">
        <f t="shared" si="241"/>
        <v>#DIV/0!</v>
      </c>
      <c r="AS52" s="7"/>
      <c r="AT52" s="7"/>
      <c r="AU52" s="13" t="e">
        <f t="shared" si="242"/>
        <v>#DIV/0!</v>
      </c>
      <c r="AV52" s="13"/>
      <c r="AW52" s="13"/>
      <c r="AX52" s="13"/>
      <c r="AY52" s="7"/>
      <c r="AZ52" s="7"/>
      <c r="BA52" s="13" t="e">
        <f t="shared" si="243"/>
        <v>#DIV/0!</v>
      </c>
      <c r="BB52" s="13"/>
      <c r="BC52" s="13"/>
      <c r="BD52" s="13" t="e">
        <f t="shared" si="244"/>
        <v>#DIV/0!</v>
      </c>
      <c r="BE52" s="13"/>
      <c r="BF52" s="13"/>
      <c r="BG52" s="13" t="e">
        <f t="shared" si="245"/>
        <v>#DIV/0!</v>
      </c>
      <c r="BH52" s="7"/>
      <c r="BI52" s="7"/>
      <c r="BJ52" s="13" t="e">
        <f t="shared" si="246"/>
        <v>#DIV/0!</v>
      </c>
      <c r="BK52" s="13"/>
      <c r="BL52" s="13"/>
      <c r="BM52" s="13"/>
      <c r="BN52" s="14"/>
      <c r="BO52" s="14"/>
      <c r="BP52" s="13" t="e">
        <f t="shared" si="247"/>
        <v>#DIV/0!</v>
      </c>
      <c r="BQ52" s="7"/>
      <c r="BR52" s="7"/>
      <c r="BS52" s="13" t="e">
        <f t="shared" si="248"/>
        <v>#DIV/0!</v>
      </c>
      <c r="BT52" s="7"/>
      <c r="BU52" s="7"/>
      <c r="BV52" s="13" t="e">
        <f t="shared" si="249"/>
        <v>#DIV/0!</v>
      </c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13" t="e">
        <f t="shared" si="250"/>
        <v>#DIV/0!</v>
      </c>
      <c r="CL52" s="7">
        <f t="shared" si="261"/>
        <v>0</v>
      </c>
      <c r="CM52" s="7">
        <f t="shared" si="262"/>
        <v>0</v>
      </c>
      <c r="CN52" s="13" t="e">
        <f t="shared" si="251"/>
        <v>#DIV/0!</v>
      </c>
      <c r="CO52" s="7"/>
      <c r="CP52" s="7"/>
      <c r="CQ52" s="13" t="e">
        <f t="shared" si="252"/>
        <v>#DIV/0!</v>
      </c>
      <c r="CR52" s="7"/>
      <c r="CS52" s="7"/>
      <c r="CT52" s="13" t="e">
        <f t="shared" si="253"/>
        <v>#DIV/0!</v>
      </c>
      <c r="CU52" s="7"/>
      <c r="CV52" s="7"/>
      <c r="CW52" s="13" t="e">
        <f t="shared" si="254"/>
        <v>#DIV/0!</v>
      </c>
      <c r="CX52" s="7"/>
      <c r="CY52" s="7"/>
      <c r="CZ52" s="13" t="e">
        <f t="shared" si="255"/>
        <v>#DIV/0!</v>
      </c>
      <c r="DA52" s="7"/>
      <c r="DB52" s="7"/>
      <c r="DC52" s="13" t="e">
        <f t="shared" si="256"/>
        <v>#DIV/0!</v>
      </c>
      <c r="DD52" s="7">
        <f t="shared" si="263"/>
        <v>0</v>
      </c>
      <c r="DE52" s="7">
        <f t="shared" si="264"/>
        <v>0</v>
      </c>
      <c r="DF52" s="13" t="e">
        <f t="shared" si="219"/>
        <v>#DIV/0!</v>
      </c>
      <c r="DG52" s="7"/>
      <c r="DH52" s="7"/>
      <c r="DI52" s="13" t="e">
        <f t="shared" si="220"/>
        <v>#DIV/0!</v>
      </c>
      <c r="DJ52" s="7"/>
      <c r="DK52" s="7"/>
      <c r="DL52" s="13" t="e">
        <f t="shared" si="221"/>
        <v>#DIV/0!</v>
      </c>
      <c r="DM52" s="7"/>
      <c r="DN52" s="7"/>
      <c r="DO52" s="13" t="e">
        <f t="shared" si="222"/>
        <v>#DIV/0!</v>
      </c>
      <c r="DP52" s="7"/>
      <c r="DQ52" s="7"/>
      <c r="DR52" s="13" t="e">
        <f t="shared" si="223"/>
        <v>#DIV/0!</v>
      </c>
      <c r="DS52" s="7"/>
      <c r="DT52" s="7"/>
      <c r="DU52" s="13" t="e">
        <f t="shared" si="224"/>
        <v>#DIV/0!</v>
      </c>
      <c r="DV52" s="7"/>
      <c r="DW52" s="7"/>
      <c r="DX52" s="13" t="e">
        <f t="shared" si="225"/>
        <v>#DIV/0!</v>
      </c>
      <c r="DY52" s="13"/>
      <c r="DZ52" s="13"/>
      <c r="EA52" s="13" t="e">
        <f t="shared" si="226"/>
        <v>#DIV/0!</v>
      </c>
      <c r="EB52" s="7">
        <f t="shared" si="265"/>
        <v>0</v>
      </c>
      <c r="EC52" s="7">
        <f t="shared" si="266"/>
        <v>0</v>
      </c>
      <c r="ED52" s="13" t="e">
        <f t="shared" si="229"/>
        <v>#DIV/0!</v>
      </c>
      <c r="EE52" s="62">
        <f t="shared" si="52"/>
        <v>1</v>
      </c>
      <c r="EF52" s="62">
        <f t="shared" si="53"/>
        <v>1</v>
      </c>
      <c r="EG52" s="62">
        <f t="shared" si="54"/>
        <v>1</v>
      </c>
      <c r="EH52" s="62">
        <f t="shared" si="55"/>
        <v>1</v>
      </c>
      <c r="EI52" s="62">
        <f t="shared" si="56"/>
        <v>1</v>
      </c>
      <c r="EJ52" s="62">
        <f t="shared" si="57"/>
        <v>1</v>
      </c>
      <c r="EK52" s="62">
        <f t="shared" si="58"/>
        <v>1</v>
      </c>
      <c r="EL52" s="62">
        <f t="shared" si="59"/>
        <v>1</v>
      </c>
      <c r="EM52" s="62">
        <f t="shared" si="60"/>
        <v>1</v>
      </c>
      <c r="EN52" s="62">
        <f t="shared" si="61"/>
        <v>1</v>
      </c>
      <c r="EO52" s="62">
        <f t="shared" si="62"/>
        <v>1</v>
      </c>
      <c r="EP52" s="62">
        <f t="shared" si="63"/>
        <v>1</v>
      </c>
      <c r="EQ52" s="62">
        <f t="shared" si="64"/>
        <v>12</v>
      </c>
    </row>
    <row r="53" spans="1:147" x14ac:dyDescent="0.25">
      <c r="A53" s="31">
        <v>1000</v>
      </c>
      <c r="B53" s="30"/>
      <c r="C53" s="14" t="s">
        <v>73</v>
      </c>
      <c r="D53" s="14" t="e">
        <f>#REF!</f>
        <v>#REF!</v>
      </c>
      <c r="E53" s="14" t="e">
        <f>#REF!</f>
        <v>#REF!</v>
      </c>
      <c r="F53" s="11">
        <f>SUM(F54:F54)</f>
        <v>120000</v>
      </c>
      <c r="G53" s="11">
        <f>SUM(G54:G54)</f>
        <v>120000</v>
      </c>
      <c r="H53" s="13">
        <f t="shared" si="230"/>
        <v>100</v>
      </c>
      <c r="I53" s="11">
        <f>SUM(I54:I54)</f>
        <v>0</v>
      </c>
      <c r="J53" s="11">
        <f>SUM(J54:J54)</f>
        <v>0</v>
      </c>
      <c r="K53" s="13" t="e">
        <f t="shared" si="231"/>
        <v>#DIV/0!</v>
      </c>
      <c r="L53" s="11">
        <f>SUM(L54:L54)</f>
        <v>0</v>
      </c>
      <c r="M53" s="11">
        <f>SUM(M54:M54)</f>
        <v>0</v>
      </c>
      <c r="N53" s="13" t="e">
        <f t="shared" si="232"/>
        <v>#DIV/0!</v>
      </c>
      <c r="O53" s="11">
        <f>SUM(O54:O54)</f>
        <v>0</v>
      </c>
      <c r="P53" s="11">
        <f>SUM(P54:P54)</f>
        <v>0</v>
      </c>
      <c r="Q53" s="13" t="e">
        <f t="shared" si="233"/>
        <v>#DIV/0!</v>
      </c>
      <c r="R53" s="11">
        <f>SUM(R54:R54)</f>
        <v>0</v>
      </c>
      <c r="S53" s="11">
        <f>SUM(S54:S54)</f>
        <v>0</v>
      </c>
      <c r="T53" s="13" t="e">
        <f t="shared" si="267"/>
        <v>#DIV/0!</v>
      </c>
      <c r="U53" s="13"/>
      <c r="V53" s="13"/>
      <c r="W53" s="13"/>
      <c r="X53" s="11">
        <f>SUM(X54:X54)</f>
        <v>0</v>
      </c>
      <c r="Y53" s="11">
        <f>SUM(Y54:Y54)</f>
        <v>0</v>
      </c>
      <c r="Z53" s="13" t="e">
        <f t="shared" si="235"/>
        <v>#DIV/0!</v>
      </c>
      <c r="AA53" s="11">
        <f>SUM(AA54:AA54)</f>
        <v>0</v>
      </c>
      <c r="AB53" s="11">
        <f>SUM(AB54:AB54)</f>
        <v>0</v>
      </c>
      <c r="AC53" s="13" t="e">
        <f t="shared" si="236"/>
        <v>#DIV/0!</v>
      </c>
      <c r="AD53" s="11">
        <f>SUM(AD54:AD54)</f>
        <v>0</v>
      </c>
      <c r="AE53" s="11">
        <f>SUM(AE54:AE54)</f>
        <v>0</v>
      </c>
      <c r="AF53" s="13" t="e">
        <f t="shared" si="237"/>
        <v>#DIV/0!</v>
      </c>
      <c r="AG53" s="11">
        <f>SUM(AG54:AG54)</f>
        <v>0</v>
      </c>
      <c r="AH53" s="11">
        <f>SUM(AH54:AH54)</f>
        <v>0</v>
      </c>
      <c r="AI53" s="13" t="e">
        <f t="shared" si="238"/>
        <v>#DIV/0!</v>
      </c>
      <c r="AJ53" s="11">
        <f>SUM(AJ54:AJ54)</f>
        <v>0</v>
      </c>
      <c r="AK53" s="11">
        <f>SUM(AK54:AK54)</f>
        <v>0</v>
      </c>
      <c r="AL53" s="13" t="e">
        <f t="shared" si="239"/>
        <v>#DIV/0!</v>
      </c>
      <c r="AM53" s="11">
        <f>SUM(AM54:AM54)</f>
        <v>0</v>
      </c>
      <c r="AN53" s="11">
        <f>SUM(AN54:AN54)</f>
        <v>0</v>
      </c>
      <c r="AO53" s="13" t="e">
        <f t="shared" si="240"/>
        <v>#DIV/0!</v>
      </c>
      <c r="AP53" s="11">
        <f>SUM(AP54:AP54)</f>
        <v>0</v>
      </c>
      <c r="AQ53" s="11">
        <f>SUM(AQ54:AQ54)</f>
        <v>0</v>
      </c>
      <c r="AR53" s="13" t="e">
        <f t="shared" si="241"/>
        <v>#DIV/0!</v>
      </c>
      <c r="AS53" s="11">
        <f>SUM(AS54:AS54)</f>
        <v>0</v>
      </c>
      <c r="AT53" s="11">
        <f>SUM(AT54:AT54)</f>
        <v>0</v>
      </c>
      <c r="AU53" s="13" t="e">
        <f t="shared" si="242"/>
        <v>#DIV/0!</v>
      </c>
      <c r="AV53" s="13"/>
      <c r="AW53" s="13"/>
      <c r="AX53" s="13"/>
      <c r="AY53" s="11">
        <f>SUM(AY54:AY54)</f>
        <v>0</v>
      </c>
      <c r="AZ53" s="11">
        <f>SUM(AZ54:AZ54)</f>
        <v>0</v>
      </c>
      <c r="BA53" s="13" t="e">
        <f t="shared" si="243"/>
        <v>#DIV/0!</v>
      </c>
      <c r="BB53" s="13"/>
      <c r="BC53" s="13"/>
      <c r="BD53" s="13" t="e">
        <f t="shared" si="244"/>
        <v>#DIV/0!</v>
      </c>
      <c r="BE53" s="11">
        <f>SUM(BE54:BE54)</f>
        <v>0</v>
      </c>
      <c r="BF53" s="11">
        <f>SUM(BF54:BF54)</f>
        <v>0</v>
      </c>
      <c r="BG53" s="13" t="e">
        <f t="shared" si="245"/>
        <v>#DIV/0!</v>
      </c>
      <c r="BH53" s="11">
        <f>SUM(BH54:BH54)</f>
        <v>0</v>
      </c>
      <c r="BI53" s="11">
        <f>SUM(BI54:BI54)</f>
        <v>0</v>
      </c>
      <c r="BJ53" s="13" t="e">
        <f t="shared" si="246"/>
        <v>#DIV/0!</v>
      </c>
      <c r="BK53" s="13"/>
      <c r="BL53" s="13"/>
      <c r="BM53" s="13"/>
      <c r="BN53" s="11">
        <f>SUM(BN54:BN54)</f>
        <v>0</v>
      </c>
      <c r="BO53" s="11">
        <f>SUM(BO54:BO54)</f>
        <v>0</v>
      </c>
      <c r="BP53" s="13" t="e">
        <f t="shared" si="247"/>
        <v>#DIV/0!</v>
      </c>
      <c r="BQ53" s="11">
        <f>SUM(BQ54:BQ54)</f>
        <v>120000</v>
      </c>
      <c r="BR53" s="11">
        <f>SUM(BR54:BR54)</f>
        <v>120000</v>
      </c>
      <c r="BS53" s="13">
        <f t="shared" si="248"/>
        <v>100</v>
      </c>
      <c r="BT53" s="11">
        <f>SUM(BT54:BT54)</f>
        <v>0</v>
      </c>
      <c r="BU53" s="11">
        <f>SUM(BU54:BU54)</f>
        <v>0</v>
      </c>
      <c r="BV53" s="13" t="e">
        <f t="shared" si="249"/>
        <v>#DIV/0!</v>
      </c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1">
        <f>SUM(CI54:CI54)</f>
        <v>120000</v>
      </c>
      <c r="CJ53" s="11">
        <f>SUM(CJ54:CJ54)</f>
        <v>120000</v>
      </c>
      <c r="CK53" s="13">
        <f t="shared" si="250"/>
        <v>100</v>
      </c>
      <c r="CL53" s="11">
        <f>SUM(CL54:CL54)</f>
        <v>0</v>
      </c>
      <c r="CM53" s="11">
        <f>SUM(CM54:CM54)</f>
        <v>0</v>
      </c>
      <c r="CN53" s="13" t="e">
        <f t="shared" si="251"/>
        <v>#DIV/0!</v>
      </c>
      <c r="CO53" s="7">
        <f>SUM(CO54:CO54)</f>
        <v>0</v>
      </c>
      <c r="CP53" s="7">
        <f>SUM(CP54:CP54)</f>
        <v>0</v>
      </c>
      <c r="CQ53" s="13" t="e">
        <f t="shared" si="252"/>
        <v>#DIV/0!</v>
      </c>
      <c r="CR53" s="7">
        <f>SUM(CR54:CR54)</f>
        <v>0</v>
      </c>
      <c r="CS53" s="7">
        <f>SUM(CS54:CS54)</f>
        <v>0</v>
      </c>
      <c r="CT53" s="13" t="e">
        <f t="shared" si="253"/>
        <v>#DIV/0!</v>
      </c>
      <c r="CU53" s="7">
        <f>SUM(CU54:CU54)</f>
        <v>0</v>
      </c>
      <c r="CV53" s="7">
        <f>SUM(CV54:CV54)</f>
        <v>0</v>
      </c>
      <c r="CW53" s="13" t="e">
        <f t="shared" si="254"/>
        <v>#DIV/0!</v>
      </c>
      <c r="CX53" s="7">
        <f>SUM(CX54:CX54)</f>
        <v>0</v>
      </c>
      <c r="CY53" s="7">
        <f>SUM(CY54:CY54)</f>
        <v>0</v>
      </c>
      <c r="CZ53" s="13" t="e">
        <f t="shared" si="255"/>
        <v>#DIV/0!</v>
      </c>
      <c r="DA53" s="7">
        <f>SUM(DA54:DA54)</f>
        <v>0</v>
      </c>
      <c r="DB53" s="7">
        <f>SUM(DB54:DB54)</f>
        <v>0</v>
      </c>
      <c r="DC53" s="13" t="e">
        <f t="shared" si="256"/>
        <v>#DIV/0!</v>
      </c>
      <c r="DD53" s="11">
        <f>SUM(DD54:DD54)</f>
        <v>0</v>
      </c>
      <c r="DE53" s="11">
        <f>SUM(DE54:DE54)</f>
        <v>0</v>
      </c>
      <c r="DF53" s="13" t="e">
        <f t="shared" si="219"/>
        <v>#DIV/0!</v>
      </c>
      <c r="DG53" s="11">
        <f>SUM(DG54:DG54)</f>
        <v>0</v>
      </c>
      <c r="DH53" s="11">
        <f>SUM(DH54:DH54)</f>
        <v>0</v>
      </c>
      <c r="DI53" s="13" t="e">
        <f t="shared" si="220"/>
        <v>#DIV/0!</v>
      </c>
      <c r="DJ53" s="11">
        <f>SUM(DJ54:DJ54)</f>
        <v>0</v>
      </c>
      <c r="DK53" s="11">
        <f>SUM(DK54:DK54)</f>
        <v>0</v>
      </c>
      <c r="DL53" s="13" t="e">
        <f t="shared" si="221"/>
        <v>#DIV/0!</v>
      </c>
      <c r="DM53" s="11">
        <f>SUM(DM54:DM54)</f>
        <v>0</v>
      </c>
      <c r="DN53" s="11">
        <f>SUM(DN54:DN54)</f>
        <v>0</v>
      </c>
      <c r="DO53" s="13" t="e">
        <f t="shared" si="222"/>
        <v>#DIV/0!</v>
      </c>
      <c r="DP53" s="11">
        <f>SUM(DP54:DP54)</f>
        <v>0</v>
      </c>
      <c r="DQ53" s="11">
        <f>SUM(DQ54:DQ54)</f>
        <v>0</v>
      </c>
      <c r="DR53" s="13" t="e">
        <f t="shared" si="223"/>
        <v>#DIV/0!</v>
      </c>
      <c r="DS53" s="11">
        <f>SUM(DS54:DS54)</f>
        <v>0</v>
      </c>
      <c r="DT53" s="11">
        <f>SUM(DT54:DT54)</f>
        <v>0</v>
      </c>
      <c r="DU53" s="13" t="e">
        <f t="shared" si="224"/>
        <v>#DIV/0!</v>
      </c>
      <c r="DV53" s="11">
        <f>SUM(DV54:DV54)</f>
        <v>0</v>
      </c>
      <c r="DW53" s="11">
        <f>SUM(DW54:DW54)</f>
        <v>0</v>
      </c>
      <c r="DX53" s="13" t="e">
        <f t="shared" si="225"/>
        <v>#DIV/0!</v>
      </c>
      <c r="DY53" s="12"/>
      <c r="DZ53" s="12"/>
      <c r="EA53" s="13" t="e">
        <f t="shared" si="226"/>
        <v>#DIV/0!</v>
      </c>
      <c r="EB53" s="11">
        <f>SUM(EB54:EB54)</f>
        <v>120000</v>
      </c>
      <c r="EC53" s="11">
        <f>SUM(EC54:EC54)</f>
        <v>120000</v>
      </c>
      <c r="ED53" s="13">
        <f t="shared" si="229"/>
        <v>100</v>
      </c>
      <c r="EE53" s="62">
        <f t="shared" si="52"/>
        <v>1</v>
      </c>
      <c r="EF53" s="62">
        <f t="shared" si="53"/>
        <v>1</v>
      </c>
      <c r="EG53" s="62">
        <f t="shared" si="54"/>
        <v>1</v>
      </c>
      <c r="EH53" s="62">
        <f t="shared" si="55"/>
        <v>1</v>
      </c>
      <c r="EI53" s="62">
        <f t="shared" si="56"/>
        <v>1</v>
      </c>
      <c r="EJ53" s="62">
        <f t="shared" si="57"/>
        <v>1</v>
      </c>
      <c r="EK53" s="62">
        <f t="shared" si="58"/>
        <v>1</v>
      </c>
      <c r="EL53" s="62">
        <f t="shared" si="59"/>
        <v>1</v>
      </c>
      <c r="EM53" s="62">
        <f t="shared" si="60"/>
        <v>1</v>
      </c>
      <c r="EN53" s="62">
        <f t="shared" si="61"/>
        <v>1</v>
      </c>
      <c r="EO53" s="62">
        <f t="shared" si="62"/>
        <v>1</v>
      </c>
      <c r="EP53" s="62">
        <f t="shared" si="63"/>
        <v>1</v>
      </c>
      <c r="EQ53" s="62">
        <f t="shared" si="64"/>
        <v>12</v>
      </c>
    </row>
    <row r="54" spans="1:147" x14ac:dyDescent="0.25">
      <c r="A54" s="32">
        <v>1001</v>
      </c>
      <c r="B54" s="16">
        <v>321</v>
      </c>
      <c r="C54" s="6" t="s">
        <v>74</v>
      </c>
      <c r="D54" s="14"/>
      <c r="E54" s="14"/>
      <c r="F54" s="9">
        <f t="shared" ref="F54" si="270">I54+X54+BE54+BQ54+CL54+BN54</f>
        <v>120000</v>
      </c>
      <c r="G54" s="9">
        <f t="shared" ref="G54" si="271">J54+Y54+BF54+BR54+CM54+BO54</f>
        <v>120000</v>
      </c>
      <c r="H54" s="13">
        <f t="shared" si="230"/>
        <v>100</v>
      </c>
      <c r="I54" s="7">
        <f t="shared" ref="I54" si="272">L54+O54+R54</f>
        <v>0</v>
      </c>
      <c r="J54" s="7">
        <f t="shared" ref="J54" si="273">M54+P54+S54</f>
        <v>0</v>
      </c>
      <c r="K54" s="13" t="e">
        <f t="shared" si="231"/>
        <v>#DIV/0!</v>
      </c>
      <c r="L54" s="11"/>
      <c r="M54" s="11"/>
      <c r="N54" s="13" t="e">
        <f t="shared" si="232"/>
        <v>#DIV/0!</v>
      </c>
      <c r="O54" s="6"/>
      <c r="P54" s="6"/>
      <c r="Q54" s="13" t="e">
        <f t="shared" si="233"/>
        <v>#DIV/0!</v>
      </c>
      <c r="R54" s="11"/>
      <c r="S54" s="11"/>
      <c r="T54" s="13" t="e">
        <f t="shared" si="267"/>
        <v>#DIV/0!</v>
      </c>
      <c r="U54" s="13"/>
      <c r="V54" s="13"/>
      <c r="W54" s="13"/>
      <c r="X54" s="7">
        <f t="shared" ref="X54" si="274">AA54+AD54+AG54+AJ54+AP54+AS54+AM54</f>
        <v>0</v>
      </c>
      <c r="Y54" s="7">
        <f t="shared" ref="Y54" si="275">AB54+AE54+AH54+AK54+AQ54+AT54+AN54</f>
        <v>0</v>
      </c>
      <c r="Z54" s="13" t="e">
        <f t="shared" si="235"/>
        <v>#DIV/0!</v>
      </c>
      <c r="AA54" s="11"/>
      <c r="AB54" s="11"/>
      <c r="AC54" s="13" t="e">
        <f t="shared" si="236"/>
        <v>#DIV/0!</v>
      </c>
      <c r="AD54" s="11"/>
      <c r="AE54" s="11"/>
      <c r="AF54" s="13" t="e">
        <f t="shared" si="237"/>
        <v>#DIV/0!</v>
      </c>
      <c r="AG54" s="11"/>
      <c r="AH54" s="11"/>
      <c r="AI54" s="13" t="e">
        <f t="shared" si="238"/>
        <v>#DIV/0!</v>
      </c>
      <c r="AJ54" s="11"/>
      <c r="AK54" s="11"/>
      <c r="AL54" s="13" t="e">
        <f t="shared" si="239"/>
        <v>#DIV/0!</v>
      </c>
      <c r="AM54" s="12"/>
      <c r="AN54" s="11"/>
      <c r="AO54" s="13" t="e">
        <f t="shared" si="240"/>
        <v>#DIV/0!</v>
      </c>
      <c r="AP54" s="11"/>
      <c r="AQ54" s="11"/>
      <c r="AR54" s="13" t="e">
        <f t="shared" si="241"/>
        <v>#DIV/0!</v>
      </c>
      <c r="AS54" s="11"/>
      <c r="AT54" s="11"/>
      <c r="AU54" s="13" t="e">
        <f t="shared" si="242"/>
        <v>#DIV/0!</v>
      </c>
      <c r="AV54" s="13"/>
      <c r="AW54" s="13"/>
      <c r="AX54" s="13"/>
      <c r="AY54" s="11"/>
      <c r="AZ54" s="11"/>
      <c r="BA54" s="13" t="e">
        <f t="shared" si="243"/>
        <v>#DIV/0!</v>
      </c>
      <c r="BB54" s="13"/>
      <c r="BC54" s="13"/>
      <c r="BD54" s="13" t="e">
        <f t="shared" si="244"/>
        <v>#DIV/0!</v>
      </c>
      <c r="BE54" s="13">
        <f t="shared" ref="BE54" si="276">BH54</f>
        <v>0</v>
      </c>
      <c r="BF54" s="13">
        <f t="shared" ref="BF54" si="277">BI54</f>
        <v>0</v>
      </c>
      <c r="BG54" s="13" t="e">
        <f t="shared" si="245"/>
        <v>#DIV/0!</v>
      </c>
      <c r="BH54" s="12"/>
      <c r="BI54" s="12"/>
      <c r="BJ54" s="13" t="e">
        <f t="shared" si="246"/>
        <v>#DIV/0!</v>
      </c>
      <c r="BK54" s="13"/>
      <c r="BL54" s="13"/>
      <c r="BM54" s="13"/>
      <c r="BN54" s="14"/>
      <c r="BO54" s="14"/>
      <c r="BP54" s="13" t="e">
        <f t="shared" si="247"/>
        <v>#DIV/0!</v>
      </c>
      <c r="BQ54" s="7">
        <f t="shared" ref="BQ54" si="278">BT54+CI54</f>
        <v>120000</v>
      </c>
      <c r="BR54" s="7">
        <f t="shared" ref="BR54" si="279">BU54+CJ54</f>
        <v>120000</v>
      </c>
      <c r="BS54" s="13">
        <f t="shared" si="248"/>
        <v>100</v>
      </c>
      <c r="BT54" s="7"/>
      <c r="BU54" s="7"/>
      <c r="BV54" s="13" t="e">
        <f t="shared" si="249"/>
        <v>#DIV/0!</v>
      </c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>
        <v>120000</v>
      </c>
      <c r="CJ54" s="13">
        <v>120000</v>
      </c>
      <c r="CK54" s="13">
        <f t="shared" si="250"/>
        <v>100</v>
      </c>
      <c r="CL54" s="7">
        <f t="shared" ref="CL54" si="280">CO54+CR54+CU54+CX54+DA54</f>
        <v>0</v>
      </c>
      <c r="CM54" s="7">
        <f t="shared" ref="CM54" si="281">CP54+CS54+CV54+CY54+DB54</f>
        <v>0</v>
      </c>
      <c r="CN54" s="13" t="e">
        <f t="shared" si="251"/>
        <v>#DIV/0!</v>
      </c>
      <c r="CO54" s="7"/>
      <c r="CP54" s="7"/>
      <c r="CQ54" s="13" t="e">
        <f t="shared" si="252"/>
        <v>#DIV/0!</v>
      </c>
      <c r="CR54" s="7"/>
      <c r="CS54" s="7"/>
      <c r="CT54" s="13" t="e">
        <f t="shared" si="253"/>
        <v>#DIV/0!</v>
      </c>
      <c r="CU54" s="7"/>
      <c r="CV54" s="7"/>
      <c r="CW54" s="13" t="e">
        <f t="shared" si="254"/>
        <v>#DIV/0!</v>
      </c>
      <c r="CX54" s="7"/>
      <c r="CY54" s="7"/>
      <c r="CZ54" s="13" t="e">
        <f t="shared" si="255"/>
        <v>#DIV/0!</v>
      </c>
      <c r="DA54" s="7"/>
      <c r="DB54" s="7"/>
      <c r="DC54" s="13" t="e">
        <f t="shared" si="256"/>
        <v>#DIV/0!</v>
      </c>
      <c r="DD54" s="7">
        <f t="shared" ref="DD54" si="282">DG54+DJ54+DM54+DP54+DS54+DV54+DY54</f>
        <v>0</v>
      </c>
      <c r="DE54" s="7">
        <f t="shared" ref="DE54" si="283">DH54+DK54+DN54+DQ54+DT54+DW54+DZ54</f>
        <v>0</v>
      </c>
      <c r="DF54" s="13" t="e">
        <f t="shared" si="219"/>
        <v>#DIV/0!</v>
      </c>
      <c r="DG54" s="11"/>
      <c r="DH54" s="11"/>
      <c r="DI54" s="13" t="e">
        <f t="shared" si="220"/>
        <v>#DIV/0!</v>
      </c>
      <c r="DJ54" s="11"/>
      <c r="DK54" s="11"/>
      <c r="DL54" s="13" t="e">
        <f t="shared" si="221"/>
        <v>#DIV/0!</v>
      </c>
      <c r="DM54" s="11"/>
      <c r="DN54" s="11"/>
      <c r="DO54" s="13" t="e">
        <f t="shared" si="222"/>
        <v>#DIV/0!</v>
      </c>
      <c r="DP54" s="11"/>
      <c r="DQ54" s="11"/>
      <c r="DR54" s="13" t="e">
        <f t="shared" si="223"/>
        <v>#DIV/0!</v>
      </c>
      <c r="DS54" s="11"/>
      <c r="DT54" s="11"/>
      <c r="DU54" s="13" t="e">
        <f t="shared" si="224"/>
        <v>#DIV/0!</v>
      </c>
      <c r="DV54" s="11"/>
      <c r="DW54" s="11"/>
      <c r="DX54" s="13" t="e">
        <f t="shared" si="225"/>
        <v>#DIV/0!</v>
      </c>
      <c r="DY54" s="12"/>
      <c r="DZ54" s="12"/>
      <c r="EA54" s="13" t="e">
        <f t="shared" si="226"/>
        <v>#DIV/0!</v>
      </c>
      <c r="EB54" s="7">
        <f t="shared" ref="EB54" si="284">I54+X54+BE54+BQ54+CL54+DD54+BN54</f>
        <v>120000</v>
      </c>
      <c r="EC54" s="7">
        <f t="shared" ref="EC54" si="285">J54+Y54+BF54+BR54+CM54+DE54+BO54</f>
        <v>120000</v>
      </c>
      <c r="ED54" s="13">
        <f t="shared" si="229"/>
        <v>100</v>
      </c>
      <c r="EE54" s="62">
        <f t="shared" si="52"/>
        <v>1</v>
      </c>
      <c r="EF54" s="62">
        <f t="shared" si="53"/>
        <v>1</v>
      </c>
      <c r="EG54" s="62">
        <f t="shared" si="54"/>
        <v>1</v>
      </c>
      <c r="EH54" s="62">
        <f t="shared" si="55"/>
        <v>1</v>
      </c>
      <c r="EI54" s="62">
        <f t="shared" si="56"/>
        <v>1</v>
      </c>
      <c r="EJ54" s="62">
        <f t="shared" si="57"/>
        <v>1</v>
      </c>
      <c r="EK54" s="62">
        <f t="shared" si="58"/>
        <v>1</v>
      </c>
      <c r="EL54" s="62">
        <f t="shared" si="59"/>
        <v>1</v>
      </c>
      <c r="EM54" s="62">
        <f t="shared" si="60"/>
        <v>1</v>
      </c>
      <c r="EN54" s="62">
        <f t="shared" si="61"/>
        <v>1</v>
      </c>
      <c r="EO54" s="62">
        <f t="shared" si="62"/>
        <v>1</v>
      </c>
      <c r="EP54" s="62">
        <f t="shared" si="63"/>
        <v>1</v>
      </c>
      <c r="EQ54" s="62">
        <f t="shared" si="64"/>
        <v>12</v>
      </c>
    </row>
    <row r="55" spans="1:147" x14ac:dyDescent="0.25">
      <c r="A55" s="31">
        <v>1100</v>
      </c>
      <c r="B55" s="31"/>
      <c r="C55" s="14" t="s">
        <v>75</v>
      </c>
      <c r="D55" s="33"/>
      <c r="E55" s="33"/>
      <c r="F55" s="11">
        <f>F56+F57</f>
        <v>51500</v>
      </c>
      <c r="G55" s="11">
        <f>G56+G57</f>
        <v>51500</v>
      </c>
      <c r="H55" s="13">
        <f t="shared" si="230"/>
        <v>100</v>
      </c>
      <c r="I55" s="34">
        <f>I56</f>
        <v>0</v>
      </c>
      <c r="J55" s="34">
        <f>J56</f>
        <v>0</v>
      </c>
      <c r="K55" s="13" t="e">
        <f t="shared" si="231"/>
        <v>#DIV/0!</v>
      </c>
      <c r="L55" s="34">
        <f>L56</f>
        <v>0</v>
      </c>
      <c r="M55" s="34">
        <f>M56</f>
        <v>0</v>
      </c>
      <c r="N55" s="13" t="e">
        <f t="shared" si="232"/>
        <v>#DIV/0!</v>
      </c>
      <c r="O55" s="34">
        <f>O56</f>
        <v>0</v>
      </c>
      <c r="P55" s="34">
        <f>P56</f>
        <v>0</v>
      </c>
      <c r="Q55" s="13" t="e">
        <f t="shared" si="233"/>
        <v>#DIV/0!</v>
      </c>
      <c r="R55" s="34">
        <f>R56</f>
        <v>0</v>
      </c>
      <c r="S55" s="34">
        <f>S56</f>
        <v>0</v>
      </c>
      <c r="T55" s="13" t="e">
        <f t="shared" si="267"/>
        <v>#DIV/0!</v>
      </c>
      <c r="U55" s="35"/>
      <c r="V55" s="35"/>
      <c r="W55" s="35"/>
      <c r="X55" s="34">
        <f>X56</f>
        <v>38500</v>
      </c>
      <c r="Y55" s="34">
        <f>Y56</f>
        <v>38500</v>
      </c>
      <c r="Z55" s="13">
        <f t="shared" si="235"/>
        <v>100</v>
      </c>
      <c r="AA55" s="34">
        <f>AA56</f>
        <v>0</v>
      </c>
      <c r="AB55" s="34">
        <f>AB56</f>
        <v>0</v>
      </c>
      <c r="AC55" s="13" t="e">
        <f t="shared" si="236"/>
        <v>#DIV/0!</v>
      </c>
      <c r="AD55" s="34">
        <f>AD56</f>
        <v>0</v>
      </c>
      <c r="AE55" s="34">
        <f>AE56</f>
        <v>0</v>
      </c>
      <c r="AF55" s="13" t="e">
        <f t="shared" si="237"/>
        <v>#DIV/0!</v>
      </c>
      <c r="AG55" s="34">
        <f>AG56</f>
        <v>0</v>
      </c>
      <c r="AH55" s="34">
        <f>AH56</f>
        <v>0</v>
      </c>
      <c r="AI55" s="13" t="e">
        <f t="shared" si="238"/>
        <v>#DIV/0!</v>
      </c>
      <c r="AJ55" s="34">
        <f>AJ56</f>
        <v>0</v>
      </c>
      <c r="AK55" s="34">
        <f>AK56</f>
        <v>0</v>
      </c>
      <c r="AL55" s="13" t="e">
        <f t="shared" si="239"/>
        <v>#DIV/0!</v>
      </c>
      <c r="AM55" s="34">
        <f>AM56</f>
        <v>0</v>
      </c>
      <c r="AN55" s="34">
        <f>AN56</f>
        <v>0</v>
      </c>
      <c r="AO55" s="13" t="e">
        <f t="shared" si="240"/>
        <v>#DIV/0!</v>
      </c>
      <c r="AP55" s="34">
        <f>AP56</f>
        <v>0</v>
      </c>
      <c r="AQ55" s="34">
        <f>AQ56</f>
        <v>0</v>
      </c>
      <c r="AR55" s="13" t="e">
        <f t="shared" si="241"/>
        <v>#DIV/0!</v>
      </c>
      <c r="AS55" s="34">
        <f>AS56</f>
        <v>38500</v>
      </c>
      <c r="AT55" s="34">
        <f>AT56</f>
        <v>38500</v>
      </c>
      <c r="AU55" s="13">
        <f t="shared" si="242"/>
        <v>100</v>
      </c>
      <c r="AV55" s="35"/>
      <c r="AW55" s="35"/>
      <c r="AX55" s="35"/>
      <c r="AY55" s="34">
        <f>AY56</f>
        <v>0</v>
      </c>
      <c r="AZ55" s="34">
        <f>AZ56</f>
        <v>0</v>
      </c>
      <c r="BA55" s="13" t="e">
        <f t="shared" si="243"/>
        <v>#DIV/0!</v>
      </c>
      <c r="BB55" s="35"/>
      <c r="BC55" s="35"/>
      <c r="BD55" s="13" t="e">
        <f t="shared" si="244"/>
        <v>#DIV/0!</v>
      </c>
      <c r="BE55" s="34">
        <f>BE56</f>
        <v>0</v>
      </c>
      <c r="BF55" s="34">
        <f>BF56</f>
        <v>0</v>
      </c>
      <c r="BG55" s="13" t="e">
        <f t="shared" si="245"/>
        <v>#DIV/0!</v>
      </c>
      <c r="BH55" s="34">
        <f>BH56</f>
        <v>0</v>
      </c>
      <c r="BI55" s="34">
        <f>BI56</f>
        <v>0</v>
      </c>
      <c r="BJ55" s="13" t="e">
        <f t="shared" si="246"/>
        <v>#DIV/0!</v>
      </c>
      <c r="BK55" s="35"/>
      <c r="BL55" s="35"/>
      <c r="BM55" s="35"/>
      <c r="BN55" s="34">
        <f>BN56</f>
        <v>0</v>
      </c>
      <c r="BO55" s="34">
        <f>BO56</f>
        <v>0</v>
      </c>
      <c r="BP55" s="13" t="e">
        <f t="shared" si="247"/>
        <v>#DIV/0!</v>
      </c>
      <c r="BQ55" s="34">
        <f>BQ56</f>
        <v>0</v>
      </c>
      <c r="BR55" s="34">
        <f>BR56</f>
        <v>0</v>
      </c>
      <c r="BS55" s="13" t="e">
        <f t="shared" si="248"/>
        <v>#DIV/0!</v>
      </c>
      <c r="BT55" s="34">
        <f>BT56</f>
        <v>0</v>
      </c>
      <c r="BU55" s="34">
        <f>BU56</f>
        <v>0</v>
      </c>
      <c r="BV55" s="13" t="e">
        <f t="shared" si="249"/>
        <v>#DIV/0!</v>
      </c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4">
        <f>CI56</f>
        <v>0</v>
      </c>
      <c r="CJ55" s="34">
        <f>CJ56</f>
        <v>0</v>
      </c>
      <c r="CK55" s="13" t="e">
        <f t="shared" si="250"/>
        <v>#DIV/0!</v>
      </c>
      <c r="CL55" s="34">
        <f>SUM(CL56:CL57)</f>
        <v>13000</v>
      </c>
      <c r="CM55" s="34">
        <f t="shared" ref="CM55:DB55" si="286">SUM(CM56:CM57)</f>
        <v>13000</v>
      </c>
      <c r="CN55" s="34" t="e">
        <f t="shared" si="286"/>
        <v>#DIV/0!</v>
      </c>
      <c r="CO55" s="34">
        <f t="shared" si="286"/>
        <v>0</v>
      </c>
      <c r="CP55" s="34">
        <f t="shared" si="286"/>
        <v>0</v>
      </c>
      <c r="CQ55" s="34" t="e">
        <f t="shared" si="286"/>
        <v>#DIV/0!</v>
      </c>
      <c r="CR55" s="34">
        <f t="shared" si="286"/>
        <v>0</v>
      </c>
      <c r="CS55" s="34">
        <f t="shared" si="286"/>
        <v>0</v>
      </c>
      <c r="CT55" s="34" t="e">
        <f t="shared" si="286"/>
        <v>#DIV/0!</v>
      </c>
      <c r="CU55" s="34">
        <f t="shared" si="286"/>
        <v>0</v>
      </c>
      <c r="CV55" s="34">
        <f t="shared" si="286"/>
        <v>0</v>
      </c>
      <c r="CW55" s="34" t="e">
        <f t="shared" si="286"/>
        <v>#DIV/0!</v>
      </c>
      <c r="CX55" s="34">
        <f t="shared" si="286"/>
        <v>0</v>
      </c>
      <c r="CY55" s="34">
        <f t="shared" si="286"/>
        <v>0</v>
      </c>
      <c r="CZ55" s="34" t="e">
        <f t="shared" si="286"/>
        <v>#DIV/0!</v>
      </c>
      <c r="DA55" s="34">
        <f t="shared" si="286"/>
        <v>13000</v>
      </c>
      <c r="DB55" s="34">
        <f t="shared" si="286"/>
        <v>13000</v>
      </c>
      <c r="DC55" s="13">
        <f t="shared" si="256"/>
        <v>100</v>
      </c>
      <c r="DD55" s="34">
        <f t="shared" ref="DD55:DE55" si="287">SUM(DD56:DD57)</f>
        <v>23500</v>
      </c>
      <c r="DE55" s="34">
        <f t="shared" si="287"/>
        <v>23478</v>
      </c>
      <c r="DF55" s="13">
        <f t="shared" si="219"/>
        <v>99.9063829787234</v>
      </c>
      <c r="DG55" s="34">
        <f t="shared" ref="DG55:DH55" si="288">SUM(DG56:DG57)</f>
        <v>0</v>
      </c>
      <c r="DH55" s="34">
        <f t="shared" si="288"/>
        <v>0</v>
      </c>
      <c r="DI55" s="13" t="e">
        <f t="shared" si="220"/>
        <v>#DIV/0!</v>
      </c>
      <c r="DJ55" s="34">
        <f t="shared" ref="DJ55:DK55" si="289">SUM(DJ56:DJ57)</f>
        <v>0</v>
      </c>
      <c r="DK55" s="34">
        <f t="shared" si="289"/>
        <v>0</v>
      </c>
      <c r="DL55" s="13" t="e">
        <f t="shared" si="221"/>
        <v>#DIV/0!</v>
      </c>
      <c r="DM55" s="34">
        <f>DM56</f>
        <v>0</v>
      </c>
      <c r="DN55" s="34">
        <f>DN56</f>
        <v>0</v>
      </c>
      <c r="DO55" s="13" t="e">
        <f t="shared" si="222"/>
        <v>#DIV/0!</v>
      </c>
      <c r="DP55" s="34">
        <f t="shared" ref="DP55:DQ55" si="290">SUM(DP56:DP57)</f>
        <v>0</v>
      </c>
      <c r="DQ55" s="34">
        <f t="shared" si="290"/>
        <v>0</v>
      </c>
      <c r="DR55" s="13" t="e">
        <f t="shared" si="223"/>
        <v>#DIV/0!</v>
      </c>
      <c r="DS55" s="34">
        <f t="shared" ref="DS55:DT55" si="291">SUM(DS56:DS57)</f>
        <v>5000</v>
      </c>
      <c r="DT55" s="34">
        <f t="shared" si="291"/>
        <v>5000</v>
      </c>
      <c r="DU55" s="13">
        <f t="shared" si="224"/>
        <v>100</v>
      </c>
      <c r="DV55" s="34">
        <f t="shared" ref="DV55:DW55" si="292">SUM(DV56:DV57)</f>
        <v>18500</v>
      </c>
      <c r="DW55" s="34">
        <f t="shared" si="292"/>
        <v>18478</v>
      </c>
      <c r="DX55" s="13">
        <f t="shared" si="225"/>
        <v>99.881081081081078</v>
      </c>
      <c r="DY55" s="34">
        <f t="shared" ref="DY55:DZ55" si="293">SUM(DY56:DY57)</f>
        <v>0</v>
      </c>
      <c r="DZ55" s="34">
        <f t="shared" si="293"/>
        <v>0</v>
      </c>
      <c r="EA55" s="13" t="e">
        <f t="shared" si="226"/>
        <v>#DIV/0!</v>
      </c>
      <c r="EB55" s="34">
        <f t="shared" ref="EB55:EC55" si="294">SUM(EB56:EB57)</f>
        <v>75000</v>
      </c>
      <c r="EC55" s="34">
        <f t="shared" si="294"/>
        <v>74978</v>
      </c>
      <c r="ED55" s="13">
        <f t="shared" si="229"/>
        <v>99.970666666666659</v>
      </c>
      <c r="EE55" s="62">
        <f t="shared" si="52"/>
        <v>1</v>
      </c>
      <c r="EF55" s="62">
        <f t="shared" si="53"/>
        <v>1</v>
      </c>
      <c r="EG55" s="62">
        <f t="shared" si="54"/>
        <v>1</v>
      </c>
      <c r="EH55" s="62">
        <f t="shared" si="55"/>
        <v>1</v>
      </c>
      <c r="EI55" s="62">
        <f t="shared" si="56"/>
        <v>1</v>
      </c>
      <c r="EJ55" s="62">
        <f t="shared" si="57"/>
        <v>1</v>
      </c>
      <c r="EK55" s="62">
        <f t="shared" si="58"/>
        <v>1</v>
      </c>
      <c r="EL55" s="62">
        <f t="shared" si="59"/>
        <v>1</v>
      </c>
      <c r="EM55" s="62">
        <f t="shared" si="60"/>
        <v>1</v>
      </c>
      <c r="EN55" s="62">
        <f t="shared" si="61"/>
        <v>1</v>
      </c>
      <c r="EO55" s="62">
        <f t="shared" si="62"/>
        <v>1</v>
      </c>
      <c r="EP55" s="62">
        <f t="shared" si="63"/>
        <v>1</v>
      </c>
      <c r="EQ55" s="62">
        <f t="shared" si="64"/>
        <v>12</v>
      </c>
    </row>
    <row r="56" spans="1:147" x14ac:dyDescent="0.25">
      <c r="A56" s="32">
        <v>1101</v>
      </c>
      <c r="B56" s="16">
        <v>244</v>
      </c>
      <c r="C56" s="6" t="s">
        <v>76</v>
      </c>
      <c r="D56" s="33"/>
      <c r="E56" s="33"/>
      <c r="F56" s="7">
        <f>I56+X56+BE56+BQ56+CL56+BN56</f>
        <v>38500</v>
      </c>
      <c r="G56" s="7">
        <f t="shared" ref="G56:G57" si="295">J56+Y56+BF56+BR56+CM56+BO56</f>
        <v>38500</v>
      </c>
      <c r="H56" s="13">
        <f t="shared" si="230"/>
        <v>100</v>
      </c>
      <c r="I56" s="7">
        <f t="shared" ref="I56:I58" si="296">L56+O56+R56</f>
        <v>0</v>
      </c>
      <c r="J56" s="7">
        <f t="shared" ref="J56:J58" si="297">M56+P56+S56</f>
        <v>0</v>
      </c>
      <c r="K56" s="13" t="e">
        <f t="shared" si="231"/>
        <v>#DIV/0!</v>
      </c>
      <c r="L56" s="36"/>
      <c r="M56" s="36"/>
      <c r="N56" s="13" t="e">
        <f t="shared" si="232"/>
        <v>#DIV/0!</v>
      </c>
      <c r="O56" s="33"/>
      <c r="P56" s="33"/>
      <c r="Q56" s="13" t="e">
        <f t="shared" si="233"/>
        <v>#DIV/0!</v>
      </c>
      <c r="R56" s="36"/>
      <c r="S56" s="36"/>
      <c r="T56" s="13" t="e">
        <f t="shared" si="267"/>
        <v>#DIV/0!</v>
      </c>
      <c r="U56" s="13"/>
      <c r="V56" s="13"/>
      <c r="W56" s="13"/>
      <c r="X56" s="7">
        <f t="shared" ref="X56:X59" si="298">AA56+AD56+AG56+AJ56+AP56+AS56+AM56</f>
        <v>38500</v>
      </c>
      <c r="Y56" s="7">
        <f t="shared" ref="Y56:Y59" si="299">AB56+AE56+AH56+AK56+AQ56+AT56+AN56</f>
        <v>38500</v>
      </c>
      <c r="Z56" s="13">
        <f t="shared" si="235"/>
        <v>100</v>
      </c>
      <c r="AA56" s="36"/>
      <c r="AB56" s="36"/>
      <c r="AC56" s="13" t="e">
        <f t="shared" si="236"/>
        <v>#DIV/0!</v>
      </c>
      <c r="AD56" s="36"/>
      <c r="AE56" s="36"/>
      <c r="AF56" s="13" t="e">
        <f t="shared" si="237"/>
        <v>#DIV/0!</v>
      </c>
      <c r="AG56" s="36"/>
      <c r="AH56" s="36"/>
      <c r="AI56" s="13" t="e">
        <f t="shared" si="238"/>
        <v>#DIV/0!</v>
      </c>
      <c r="AJ56" s="36"/>
      <c r="AK56" s="36"/>
      <c r="AL56" s="13" t="e">
        <f t="shared" si="239"/>
        <v>#DIV/0!</v>
      </c>
      <c r="AM56" s="35"/>
      <c r="AN56" s="36"/>
      <c r="AO56" s="13" t="e">
        <f t="shared" si="240"/>
        <v>#DIV/0!</v>
      </c>
      <c r="AP56" s="36">
        <f>500000-500000</f>
        <v>0</v>
      </c>
      <c r="AQ56" s="36"/>
      <c r="AR56" s="13" t="e">
        <f t="shared" si="241"/>
        <v>#DIV/0!</v>
      </c>
      <c r="AS56" s="36">
        <v>38500</v>
      </c>
      <c r="AT56" s="50">
        <v>38500</v>
      </c>
      <c r="AU56" s="13">
        <f t="shared" si="242"/>
        <v>100</v>
      </c>
      <c r="AV56" s="35"/>
      <c r="AW56" s="35"/>
      <c r="AX56" s="35"/>
      <c r="AY56" s="36"/>
      <c r="AZ56" s="50"/>
      <c r="BA56" s="13" t="e">
        <f t="shared" si="243"/>
        <v>#DIV/0!</v>
      </c>
      <c r="BB56" s="13"/>
      <c r="BC56" s="13"/>
      <c r="BD56" s="13" t="e">
        <f t="shared" si="244"/>
        <v>#DIV/0!</v>
      </c>
      <c r="BE56" s="13">
        <f>BH56</f>
        <v>0</v>
      </c>
      <c r="BF56" s="13">
        <f>BI56</f>
        <v>0</v>
      </c>
      <c r="BG56" s="13" t="e">
        <f t="shared" si="245"/>
        <v>#DIV/0!</v>
      </c>
      <c r="BH56" s="35"/>
      <c r="BI56" s="35"/>
      <c r="BJ56" s="13" t="e">
        <f t="shared" si="246"/>
        <v>#DIV/0!</v>
      </c>
      <c r="BK56" s="35"/>
      <c r="BL56" s="35"/>
      <c r="BM56" s="35"/>
      <c r="BN56" s="37"/>
      <c r="BO56" s="37"/>
      <c r="BP56" s="13" t="e">
        <f t="shared" si="247"/>
        <v>#DIV/0!</v>
      </c>
      <c r="BQ56" s="7">
        <f>BT56+CI56</f>
        <v>0</v>
      </c>
      <c r="BR56" s="7">
        <f>BU56+CJ56</f>
        <v>0</v>
      </c>
      <c r="BS56" s="13" t="e">
        <f t="shared" si="248"/>
        <v>#DIV/0!</v>
      </c>
      <c r="BT56" s="33"/>
      <c r="BU56" s="33"/>
      <c r="BV56" s="13" t="e">
        <f t="shared" si="249"/>
        <v>#DIV/0!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13" t="e">
        <f t="shared" si="250"/>
        <v>#DIV/0!</v>
      </c>
      <c r="CL56" s="7">
        <f t="shared" ref="CL56:CL57" si="300">CO56+CR56+CU56+CX56+DA56</f>
        <v>0</v>
      </c>
      <c r="CM56" s="7">
        <f t="shared" ref="CM56:CM57" si="301">CP56+CS56+CV56+CY56+DB56</f>
        <v>0</v>
      </c>
      <c r="CN56" s="13" t="e">
        <f t="shared" ref="CN56:CN57" si="302">CM56/CL56*100</f>
        <v>#DIV/0!</v>
      </c>
      <c r="CO56" s="36"/>
      <c r="CP56" s="36"/>
      <c r="CQ56" s="13" t="e">
        <f t="shared" ref="CQ56:CQ57" si="303">CP56/CO56*100</f>
        <v>#DIV/0!</v>
      </c>
      <c r="CR56" s="36"/>
      <c r="CS56" s="36"/>
      <c r="CT56" s="13" t="e">
        <f t="shared" ref="CT56" si="304">CS56/CR56*100</f>
        <v>#DIV/0!</v>
      </c>
      <c r="CU56" s="36"/>
      <c r="CV56" s="36"/>
      <c r="CW56" s="13" t="e">
        <f t="shared" ref="CW56" si="305">CV56/CU56*100</f>
        <v>#DIV/0!</v>
      </c>
      <c r="CX56" s="36"/>
      <c r="CY56" s="36"/>
      <c r="CZ56" s="13" t="e">
        <f t="shared" ref="CZ56" si="306">CY56/CX56*100</f>
        <v>#DIV/0!</v>
      </c>
      <c r="DA56" s="36"/>
      <c r="DB56" s="36"/>
      <c r="DC56" s="13" t="e">
        <f t="shared" si="256"/>
        <v>#DIV/0!</v>
      </c>
      <c r="DD56" s="7">
        <f t="shared" ref="DD56:DD57" si="307">DG56+DJ56+DM56+DP56+DS56+DV56+DY56</f>
        <v>23500</v>
      </c>
      <c r="DE56" s="7">
        <f t="shared" ref="DE56:DE57" si="308">DH56+DK56+DN56+DQ56+DT56+DW56+DZ56</f>
        <v>23478</v>
      </c>
      <c r="DF56" s="13">
        <f t="shared" si="219"/>
        <v>99.9063829787234</v>
      </c>
      <c r="DG56" s="36"/>
      <c r="DH56" s="36"/>
      <c r="DI56" s="13" t="e">
        <f t="shared" si="220"/>
        <v>#DIV/0!</v>
      </c>
      <c r="DJ56" s="36"/>
      <c r="DK56" s="36"/>
      <c r="DL56" s="13" t="e">
        <f t="shared" si="221"/>
        <v>#DIV/0!</v>
      </c>
      <c r="DM56" s="36"/>
      <c r="DN56" s="36"/>
      <c r="DO56" s="13" t="e">
        <f t="shared" si="222"/>
        <v>#DIV/0!</v>
      </c>
      <c r="DP56" s="36"/>
      <c r="DQ56" s="36"/>
      <c r="DR56" s="13" t="e">
        <f t="shared" si="223"/>
        <v>#DIV/0!</v>
      </c>
      <c r="DS56" s="36">
        <v>5000</v>
      </c>
      <c r="DT56" s="50">
        <v>5000</v>
      </c>
      <c r="DU56" s="13">
        <f t="shared" si="224"/>
        <v>100</v>
      </c>
      <c r="DV56" s="36">
        <v>18500</v>
      </c>
      <c r="DW56" s="50">
        <v>18478</v>
      </c>
      <c r="DX56" s="13">
        <f t="shared" si="225"/>
        <v>99.881081081081078</v>
      </c>
      <c r="DY56" s="35"/>
      <c r="DZ56" s="35"/>
      <c r="EA56" s="13" t="e">
        <f t="shared" si="226"/>
        <v>#DIV/0!</v>
      </c>
      <c r="EB56" s="7">
        <f t="shared" ref="EB56:EB57" si="309">I56+X56+BE56+BQ56+CL56+DD56+BN56</f>
        <v>62000</v>
      </c>
      <c r="EC56" s="7">
        <f t="shared" ref="EC56:EC57" si="310">J56+Y56+BF56+BR56+CM56+DE56+BO56</f>
        <v>61978</v>
      </c>
      <c r="ED56" s="13">
        <f t="shared" si="229"/>
        <v>99.964516129032262</v>
      </c>
      <c r="EE56" s="62">
        <f t="shared" si="52"/>
        <v>1</v>
      </c>
      <c r="EF56" s="62">
        <f t="shared" si="53"/>
        <v>1</v>
      </c>
      <c r="EG56" s="62">
        <f t="shared" si="54"/>
        <v>1</v>
      </c>
      <c r="EH56" s="62">
        <f t="shared" si="55"/>
        <v>1</v>
      </c>
      <c r="EI56" s="62">
        <f t="shared" si="56"/>
        <v>1</v>
      </c>
      <c r="EJ56" s="62">
        <f t="shared" si="57"/>
        <v>1</v>
      </c>
      <c r="EK56" s="62">
        <f t="shared" si="58"/>
        <v>1</v>
      </c>
      <c r="EL56" s="62">
        <f t="shared" si="59"/>
        <v>1</v>
      </c>
      <c r="EM56" s="62">
        <f t="shared" si="60"/>
        <v>1</v>
      </c>
      <c r="EN56" s="62">
        <f t="shared" si="61"/>
        <v>1</v>
      </c>
      <c r="EO56" s="62">
        <f t="shared" si="62"/>
        <v>1</v>
      </c>
      <c r="EP56" s="62">
        <f t="shared" si="63"/>
        <v>1</v>
      </c>
      <c r="EQ56" s="62">
        <f t="shared" si="64"/>
        <v>12</v>
      </c>
    </row>
    <row r="57" spans="1:147" x14ac:dyDescent="0.25">
      <c r="A57" s="32">
        <v>1101</v>
      </c>
      <c r="B57" s="16">
        <v>350</v>
      </c>
      <c r="C57" s="6" t="s">
        <v>76</v>
      </c>
      <c r="D57" s="33"/>
      <c r="E57" s="33"/>
      <c r="F57" s="7">
        <f>I57+X57+BE57+BQ57+CL57+BN57</f>
        <v>13000</v>
      </c>
      <c r="G57" s="7">
        <f t="shared" si="295"/>
        <v>13000</v>
      </c>
      <c r="H57" s="13">
        <f t="shared" si="230"/>
        <v>100</v>
      </c>
      <c r="I57" s="7">
        <f t="shared" si="296"/>
        <v>0</v>
      </c>
      <c r="J57" s="7">
        <f t="shared" si="297"/>
        <v>0</v>
      </c>
      <c r="K57" s="13" t="e">
        <f t="shared" si="231"/>
        <v>#DIV/0!</v>
      </c>
      <c r="L57" s="36"/>
      <c r="M57" s="36"/>
      <c r="N57" s="13" t="e">
        <f t="shared" si="232"/>
        <v>#DIV/0!</v>
      </c>
      <c r="O57" s="33"/>
      <c r="P57" s="33"/>
      <c r="Q57" s="13" t="e">
        <f t="shared" si="233"/>
        <v>#DIV/0!</v>
      </c>
      <c r="R57" s="36"/>
      <c r="S57" s="36"/>
      <c r="T57" s="13" t="e">
        <f t="shared" si="267"/>
        <v>#DIV/0!</v>
      </c>
      <c r="U57" s="13"/>
      <c r="V57" s="13"/>
      <c r="W57" s="13"/>
      <c r="X57" s="7">
        <f t="shared" si="298"/>
        <v>0</v>
      </c>
      <c r="Y57" s="7">
        <f t="shared" si="299"/>
        <v>0</v>
      </c>
      <c r="Z57" s="13" t="e">
        <f t="shared" si="235"/>
        <v>#DIV/0!</v>
      </c>
      <c r="AA57" s="36"/>
      <c r="AB57" s="36"/>
      <c r="AC57" s="13" t="e">
        <f t="shared" si="236"/>
        <v>#DIV/0!</v>
      </c>
      <c r="AD57" s="36"/>
      <c r="AE57" s="36"/>
      <c r="AF57" s="13"/>
      <c r="AG57" s="36"/>
      <c r="AH57" s="36"/>
      <c r="AI57" s="13"/>
      <c r="AJ57" s="36"/>
      <c r="AK57" s="36"/>
      <c r="AL57" s="13"/>
      <c r="AM57" s="35"/>
      <c r="AN57" s="36"/>
      <c r="AO57" s="13"/>
      <c r="AP57" s="36"/>
      <c r="AQ57" s="36"/>
      <c r="AR57" s="13"/>
      <c r="AS57" s="36"/>
      <c r="AT57" s="50"/>
      <c r="AU57" s="13"/>
      <c r="AV57" s="35"/>
      <c r="AW57" s="35"/>
      <c r="AX57" s="35"/>
      <c r="AY57" s="36"/>
      <c r="AZ57" s="50"/>
      <c r="BA57" s="13"/>
      <c r="BB57" s="13"/>
      <c r="BC57" s="13"/>
      <c r="BD57" s="13" t="e">
        <f t="shared" si="244"/>
        <v>#DIV/0!</v>
      </c>
      <c r="BE57" s="13"/>
      <c r="BF57" s="13"/>
      <c r="BG57" s="13"/>
      <c r="BH57" s="35"/>
      <c r="BI57" s="35"/>
      <c r="BJ57" s="13"/>
      <c r="BK57" s="35"/>
      <c r="BL57" s="35"/>
      <c r="BM57" s="35"/>
      <c r="BN57" s="37"/>
      <c r="BO57" s="37"/>
      <c r="BP57" s="13"/>
      <c r="BQ57" s="7"/>
      <c r="BR57" s="7"/>
      <c r="BS57" s="13"/>
      <c r="BT57" s="33"/>
      <c r="BU57" s="33"/>
      <c r="BV57" s="1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13"/>
      <c r="CL57" s="7">
        <f t="shared" si="300"/>
        <v>13000</v>
      </c>
      <c r="CM57" s="7">
        <f t="shared" si="301"/>
        <v>13000</v>
      </c>
      <c r="CN57" s="13">
        <f t="shared" si="302"/>
        <v>100</v>
      </c>
      <c r="CO57" s="36"/>
      <c r="CP57" s="36"/>
      <c r="CQ57" s="13" t="e">
        <f t="shared" si="303"/>
        <v>#DIV/0!</v>
      </c>
      <c r="CR57" s="36"/>
      <c r="CS57" s="36"/>
      <c r="CT57" s="13"/>
      <c r="CU57" s="36"/>
      <c r="CV57" s="36"/>
      <c r="CW57" s="13"/>
      <c r="CX57" s="36"/>
      <c r="CY57" s="36"/>
      <c r="CZ57" s="13"/>
      <c r="DA57" s="36">
        <v>13000</v>
      </c>
      <c r="DB57" s="36">
        <v>13000</v>
      </c>
      <c r="DC57" s="13">
        <f t="shared" si="256"/>
        <v>100</v>
      </c>
      <c r="DD57" s="7">
        <f t="shared" si="307"/>
        <v>0</v>
      </c>
      <c r="DE57" s="7">
        <f t="shared" si="308"/>
        <v>0</v>
      </c>
      <c r="DF57" s="13" t="e">
        <f t="shared" si="219"/>
        <v>#DIV/0!</v>
      </c>
      <c r="DG57" s="36"/>
      <c r="DH57" s="36"/>
      <c r="DI57" s="13" t="e">
        <f t="shared" si="220"/>
        <v>#DIV/0!</v>
      </c>
      <c r="DJ57" s="36"/>
      <c r="DK57" s="36"/>
      <c r="DL57" s="13"/>
      <c r="DM57" s="36"/>
      <c r="DN57" s="36"/>
      <c r="DO57" s="13"/>
      <c r="DP57" s="36"/>
      <c r="DQ57" s="36"/>
      <c r="DR57" s="13"/>
      <c r="DS57" s="36"/>
      <c r="DT57" s="36"/>
      <c r="DU57" s="13" t="e">
        <f t="shared" si="224"/>
        <v>#DIV/0!</v>
      </c>
      <c r="DV57" s="36"/>
      <c r="DW57" s="50"/>
      <c r="DX57" s="13"/>
      <c r="DY57" s="36"/>
      <c r="DZ57" s="36"/>
      <c r="EA57" s="13" t="e">
        <f t="shared" si="226"/>
        <v>#DIV/0!</v>
      </c>
      <c r="EB57" s="7">
        <f t="shared" si="309"/>
        <v>13000</v>
      </c>
      <c r="EC57" s="7">
        <f t="shared" si="310"/>
        <v>13000</v>
      </c>
      <c r="ED57" s="13">
        <f t="shared" si="229"/>
        <v>100</v>
      </c>
      <c r="EE57" s="62">
        <f t="shared" si="52"/>
        <v>1</v>
      </c>
      <c r="EF57" s="62">
        <f t="shared" si="53"/>
        <v>1</v>
      </c>
      <c r="EG57" s="62">
        <f t="shared" si="54"/>
        <v>1</v>
      </c>
      <c r="EH57" s="62">
        <f t="shared" si="55"/>
        <v>1</v>
      </c>
      <c r="EI57" s="62">
        <f t="shared" si="56"/>
        <v>1</v>
      </c>
      <c r="EJ57" s="62">
        <f t="shared" si="57"/>
        <v>1</v>
      </c>
      <c r="EK57" s="62">
        <f t="shared" si="58"/>
        <v>1</v>
      </c>
      <c r="EL57" s="62">
        <f t="shared" si="59"/>
        <v>1</v>
      </c>
      <c r="EM57" s="62">
        <f t="shared" si="60"/>
        <v>1</v>
      </c>
      <c r="EN57" s="62">
        <f t="shared" si="61"/>
        <v>1</v>
      </c>
      <c r="EO57" s="62">
        <f t="shared" si="62"/>
        <v>1</v>
      </c>
      <c r="EP57" s="62">
        <f t="shared" si="63"/>
        <v>1</v>
      </c>
      <c r="EQ57" s="62">
        <f t="shared" si="64"/>
        <v>12</v>
      </c>
    </row>
    <row r="58" spans="1:147" x14ac:dyDescent="0.25">
      <c r="A58" s="32">
        <v>1301</v>
      </c>
      <c r="B58" s="16">
        <v>730</v>
      </c>
      <c r="C58" s="6" t="s">
        <v>109</v>
      </c>
      <c r="D58" s="33"/>
      <c r="E58" s="33"/>
      <c r="F58" s="7">
        <f>I58+X58+BE58+BQ58+CL58+BN58+BB58</f>
        <v>1000</v>
      </c>
      <c r="G58" s="7">
        <f>J58+Y58+BF58+BR58+CM58+BO58+BC58</f>
        <v>0</v>
      </c>
      <c r="H58" s="13"/>
      <c r="I58" s="7">
        <f t="shared" si="296"/>
        <v>0</v>
      </c>
      <c r="J58" s="7">
        <f t="shared" si="297"/>
        <v>0</v>
      </c>
      <c r="K58" s="13"/>
      <c r="L58" s="36"/>
      <c r="M58" s="36"/>
      <c r="N58" s="13"/>
      <c r="O58" s="33"/>
      <c r="P58" s="33"/>
      <c r="Q58" s="13"/>
      <c r="R58" s="36"/>
      <c r="S58" s="36"/>
      <c r="T58" s="13"/>
      <c r="U58" s="13"/>
      <c r="V58" s="13"/>
      <c r="W58" s="13"/>
      <c r="X58" s="7">
        <f t="shared" si="298"/>
        <v>0</v>
      </c>
      <c r="Y58" s="7">
        <f t="shared" si="299"/>
        <v>0</v>
      </c>
      <c r="Z58" s="13" t="e">
        <f t="shared" si="235"/>
        <v>#DIV/0!</v>
      </c>
      <c r="AA58" s="36"/>
      <c r="AB58" s="36"/>
      <c r="AC58" s="13"/>
      <c r="AD58" s="36"/>
      <c r="AE58" s="36"/>
      <c r="AF58" s="13"/>
      <c r="AG58" s="36"/>
      <c r="AH58" s="36"/>
      <c r="AI58" s="13"/>
      <c r="AJ58" s="36"/>
      <c r="AK58" s="36"/>
      <c r="AL58" s="13"/>
      <c r="AM58" s="35"/>
      <c r="AN58" s="36"/>
      <c r="AO58" s="13"/>
      <c r="AP58" s="36"/>
      <c r="AQ58" s="36"/>
      <c r="AR58" s="13"/>
      <c r="AS58" s="36"/>
      <c r="AT58" s="50"/>
      <c r="AU58" s="13"/>
      <c r="AV58" s="35"/>
      <c r="AW58" s="35"/>
      <c r="AX58" s="35"/>
      <c r="AY58" s="36"/>
      <c r="AZ58" s="50"/>
      <c r="BA58" s="13"/>
      <c r="BB58" s="13">
        <v>1000</v>
      </c>
      <c r="BC58" s="13"/>
      <c r="BD58" s="13">
        <f t="shared" si="244"/>
        <v>0</v>
      </c>
      <c r="BE58" s="13"/>
      <c r="BF58" s="13"/>
      <c r="BG58" s="13"/>
      <c r="BH58" s="35"/>
      <c r="BI58" s="35"/>
      <c r="BJ58" s="13"/>
      <c r="BK58" s="35"/>
      <c r="BL58" s="35"/>
      <c r="BM58" s="35"/>
      <c r="BN58" s="37"/>
      <c r="BO58" s="37"/>
      <c r="BP58" s="13"/>
      <c r="BQ58" s="7"/>
      <c r="BR58" s="7"/>
      <c r="BS58" s="13"/>
      <c r="BT58" s="33"/>
      <c r="BU58" s="33"/>
      <c r="BV58" s="1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13"/>
      <c r="CL58" s="7"/>
      <c r="CM58" s="7"/>
      <c r="CN58" s="13"/>
      <c r="CO58" s="36"/>
      <c r="CP58" s="36"/>
      <c r="CQ58" s="13"/>
      <c r="CR58" s="36"/>
      <c r="CS58" s="36"/>
      <c r="CT58" s="13"/>
      <c r="CU58" s="36"/>
      <c r="CV58" s="36"/>
      <c r="CW58" s="13"/>
      <c r="CX58" s="36"/>
      <c r="CY58" s="36"/>
      <c r="CZ58" s="13"/>
      <c r="DA58" s="36"/>
      <c r="DB58" s="36"/>
      <c r="DC58" s="13"/>
      <c r="DD58" s="7"/>
      <c r="DE58" s="7"/>
      <c r="DF58" s="13"/>
      <c r="DG58" s="36"/>
      <c r="DH58" s="36"/>
      <c r="DI58" s="13"/>
      <c r="DJ58" s="36"/>
      <c r="DK58" s="36"/>
      <c r="DL58" s="13"/>
      <c r="DM58" s="36"/>
      <c r="DN58" s="36"/>
      <c r="DO58" s="13"/>
      <c r="DP58" s="36"/>
      <c r="DQ58" s="36"/>
      <c r="DR58" s="13"/>
      <c r="DS58" s="36"/>
      <c r="DT58" s="36"/>
      <c r="DU58" s="13"/>
      <c r="DV58" s="36"/>
      <c r="DW58" s="50"/>
      <c r="DX58" s="13"/>
      <c r="DY58" s="36"/>
      <c r="DZ58" s="36"/>
      <c r="EA58" s="13"/>
      <c r="EB58" s="7">
        <f>I58+X58+BE58+BQ58+CL58+DD58+BN58+BB58</f>
        <v>1000</v>
      </c>
      <c r="EC58" s="7">
        <f>J58+Y58+BF58+BR58+CM58+DE58+BO58+BC58</f>
        <v>0</v>
      </c>
      <c r="ED58" s="13"/>
      <c r="EE58" s="62">
        <f t="shared" si="52"/>
        <v>1</v>
      </c>
      <c r="EF58" s="62">
        <f t="shared" si="53"/>
        <v>1</v>
      </c>
      <c r="EG58" s="62">
        <f t="shared" si="54"/>
        <v>1</v>
      </c>
      <c r="EH58" s="62">
        <f t="shared" si="55"/>
        <v>1</v>
      </c>
      <c r="EI58" s="62">
        <f t="shared" si="56"/>
        <v>1</v>
      </c>
      <c r="EJ58" s="62">
        <f t="shared" si="57"/>
        <v>1</v>
      </c>
      <c r="EK58" s="62">
        <f t="shared" si="58"/>
        <v>1</v>
      </c>
      <c r="EL58" s="62">
        <f t="shared" si="59"/>
        <v>1</v>
      </c>
      <c r="EM58" s="62">
        <f t="shared" si="60"/>
        <v>1</v>
      </c>
      <c r="EN58" s="62">
        <f t="shared" si="61"/>
        <v>1</v>
      </c>
      <c r="EO58" s="62">
        <f t="shared" si="62"/>
        <v>1</v>
      </c>
      <c r="EP58" s="62">
        <f t="shared" si="63"/>
        <v>1</v>
      </c>
      <c r="EQ58" s="62">
        <f t="shared" si="64"/>
        <v>12</v>
      </c>
    </row>
    <row r="59" spans="1:147" x14ac:dyDescent="0.25">
      <c r="A59" s="31">
        <v>1403</v>
      </c>
      <c r="B59" s="31"/>
      <c r="C59" s="14" t="s">
        <v>77</v>
      </c>
      <c r="D59" s="37"/>
      <c r="E59" s="37"/>
      <c r="F59" s="38">
        <f>I59+X59+BE59+BQ59+CL59+BN59</f>
        <v>194417</v>
      </c>
      <c r="G59" s="38">
        <f t="shared" ref="G59" si="311">J59+Y59+BF59+BR59+CM59+BO59</f>
        <v>188418</v>
      </c>
      <c r="H59" s="13">
        <f t="shared" ref="H59:H64" si="312">G59/F59*100</f>
        <v>96.914364484587253</v>
      </c>
      <c r="I59" s="11">
        <f>L59+O59+R59</f>
        <v>0</v>
      </c>
      <c r="J59" s="11">
        <f>M59+P59+S59</f>
        <v>0</v>
      </c>
      <c r="K59" s="13" t="e">
        <f t="shared" ref="K59:K64" si="313">J59/I59*100</f>
        <v>#DIV/0!</v>
      </c>
      <c r="L59" s="34"/>
      <c r="M59" s="34"/>
      <c r="N59" s="13" t="e">
        <f t="shared" ref="N59:N64" si="314">M59/L59*100</f>
        <v>#DIV/0!</v>
      </c>
      <c r="O59" s="37"/>
      <c r="P59" s="37"/>
      <c r="Q59" s="13" t="e">
        <f t="shared" ref="Q59:Q64" si="315">P59/O59*100</f>
        <v>#DIV/0!</v>
      </c>
      <c r="R59" s="34"/>
      <c r="S59" s="34"/>
      <c r="T59" s="13" t="e">
        <f t="shared" ref="T59:T64" si="316">S59/R59*100</f>
        <v>#DIV/0!</v>
      </c>
      <c r="U59" s="13"/>
      <c r="V59" s="13"/>
      <c r="W59" s="13"/>
      <c r="X59" s="11">
        <f t="shared" si="298"/>
        <v>0</v>
      </c>
      <c r="Y59" s="11">
        <f t="shared" si="299"/>
        <v>0</v>
      </c>
      <c r="Z59" s="13" t="e">
        <f t="shared" si="235"/>
        <v>#DIV/0!</v>
      </c>
      <c r="AA59" s="34"/>
      <c r="AB59" s="34"/>
      <c r="AC59" s="13" t="e">
        <f t="shared" ref="AC59:AC64" si="317">AB59/AA59*100</f>
        <v>#DIV/0!</v>
      </c>
      <c r="AD59" s="34"/>
      <c r="AE59" s="34"/>
      <c r="AF59" s="13" t="e">
        <f t="shared" ref="AF59:AF64" si="318">AE59/AD59*100</f>
        <v>#DIV/0!</v>
      </c>
      <c r="AG59" s="34"/>
      <c r="AH59" s="34"/>
      <c r="AI59" s="13" t="e">
        <f t="shared" ref="AI59:AI64" si="319">AH59/AG59*100</f>
        <v>#DIV/0!</v>
      </c>
      <c r="AJ59" s="34"/>
      <c r="AK59" s="34"/>
      <c r="AL59" s="13" t="e">
        <f t="shared" ref="AL59:AL64" si="320">AK59/AJ59*100</f>
        <v>#DIV/0!</v>
      </c>
      <c r="AM59" s="39"/>
      <c r="AN59" s="34"/>
      <c r="AO59" s="13" t="e">
        <f t="shared" ref="AO59:AO64" si="321">AN59/AM59*100</f>
        <v>#DIV/0!</v>
      </c>
      <c r="AP59" s="34"/>
      <c r="AQ59" s="34"/>
      <c r="AR59" s="13" t="e">
        <f t="shared" ref="AR59:AR64" si="322">AQ59/AP59*100</f>
        <v>#DIV/0!</v>
      </c>
      <c r="AS59" s="34"/>
      <c r="AT59" s="34"/>
      <c r="AU59" s="13" t="e">
        <f t="shared" ref="AU59:AU64" si="323">AT59/AS59*100</f>
        <v>#DIV/0!</v>
      </c>
      <c r="AV59" s="35"/>
      <c r="AW59" s="35"/>
      <c r="AX59" s="35"/>
      <c r="AY59" s="34"/>
      <c r="AZ59" s="34"/>
      <c r="BA59" s="13" t="e">
        <f t="shared" ref="BA59:BA64" si="324">AZ59/AY59*100</f>
        <v>#DIV/0!</v>
      </c>
      <c r="BB59" s="13"/>
      <c r="BC59" s="13"/>
      <c r="BD59" s="13" t="e">
        <f t="shared" si="244"/>
        <v>#DIV/0!</v>
      </c>
      <c r="BE59" s="12">
        <f>BH59</f>
        <v>0</v>
      </c>
      <c r="BF59" s="12">
        <f>BI59</f>
        <v>0</v>
      </c>
      <c r="BG59" s="13" t="e">
        <f t="shared" ref="BG59:BG64" si="325">BF59/BE59*100</f>
        <v>#DIV/0!</v>
      </c>
      <c r="BH59" s="39"/>
      <c r="BI59" s="39"/>
      <c r="BJ59" s="13" t="e">
        <f t="shared" ref="BJ59:BJ64" si="326">BI59/BH59*100</f>
        <v>#DIV/0!</v>
      </c>
      <c r="BK59" s="35"/>
      <c r="BL59" s="35"/>
      <c r="BM59" s="35"/>
      <c r="BN59" s="37">
        <v>194417</v>
      </c>
      <c r="BO59" s="34">
        <v>188418</v>
      </c>
      <c r="BP59" s="13">
        <f t="shared" ref="BP59:BP64" si="327">BO59/BN59*100</f>
        <v>96.914364484587253</v>
      </c>
      <c r="BQ59" s="11">
        <f>BT59+CI59</f>
        <v>0</v>
      </c>
      <c r="BR59" s="11">
        <f>BU59+CJ59</f>
        <v>0</v>
      </c>
      <c r="BS59" s="13" t="e">
        <f t="shared" ref="BS59:BS64" si="328">BR59/BQ59*100</f>
        <v>#DIV/0!</v>
      </c>
      <c r="BT59" s="37"/>
      <c r="BU59" s="37"/>
      <c r="BV59" s="13" t="e">
        <f t="shared" ref="BV59:BV64" si="329">BU59/BT59*100</f>
        <v>#DIV/0!</v>
      </c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13" t="e">
        <f t="shared" ref="CK59:CK64" si="330">CJ59/CI59*100</f>
        <v>#DIV/0!</v>
      </c>
      <c r="CL59" s="7">
        <f t="shared" ref="CL59" si="331">CO59+CR59+CU59+CX59+DA59</f>
        <v>0</v>
      </c>
      <c r="CM59" s="7">
        <f t="shared" ref="CM59" si="332">CP59+CS59+CV59+CY59+DB59</f>
        <v>0</v>
      </c>
      <c r="CN59" s="13" t="e">
        <f t="shared" ref="CN59:CN64" si="333">CM59/CL59*100</f>
        <v>#DIV/0!</v>
      </c>
      <c r="CO59" s="36"/>
      <c r="CP59" s="36"/>
      <c r="CQ59" s="13" t="e">
        <f t="shared" ref="CQ59:CQ64" si="334">CP59/CO59*100</f>
        <v>#DIV/0!</v>
      </c>
      <c r="CR59" s="36"/>
      <c r="CS59" s="36"/>
      <c r="CT59" s="13" t="e">
        <f t="shared" ref="CT59:CT64" si="335">CS59/CR59*100</f>
        <v>#DIV/0!</v>
      </c>
      <c r="CU59" s="36"/>
      <c r="CV59" s="36"/>
      <c r="CW59" s="13" t="e">
        <f t="shared" ref="CW59:CW64" si="336">CV59/CU59*100</f>
        <v>#DIV/0!</v>
      </c>
      <c r="CX59" s="36"/>
      <c r="CY59" s="36"/>
      <c r="CZ59" s="13" t="e">
        <f t="shared" ref="CZ59:CZ64" si="337">CY59/CX59*100</f>
        <v>#DIV/0!</v>
      </c>
      <c r="DA59" s="36"/>
      <c r="DB59" s="36"/>
      <c r="DC59" s="13" t="e">
        <f t="shared" ref="DC59:DC64" si="338">DB59/DA59*100</f>
        <v>#DIV/0!</v>
      </c>
      <c r="DD59" s="11">
        <f>DG59+DJ59+DM59+DP59+DS59+DV59</f>
        <v>0</v>
      </c>
      <c r="DE59" s="11">
        <f>DH59+DK59+DN59+DQ59+DT59+DW59</f>
        <v>0</v>
      </c>
      <c r="DF59" s="13" t="e">
        <f t="shared" ref="DF59:DF64" si="339">DE59/DD59*100</f>
        <v>#DIV/0!</v>
      </c>
      <c r="DG59" s="34"/>
      <c r="DH59" s="34"/>
      <c r="DI59" s="13" t="e">
        <f t="shared" ref="DI59:DI64" si="340">DH59/DG59*100</f>
        <v>#DIV/0!</v>
      </c>
      <c r="DJ59" s="34"/>
      <c r="DK59" s="34"/>
      <c r="DL59" s="13" t="e">
        <f t="shared" ref="DL59:DL64" si="341">DK59/DJ59*100</f>
        <v>#DIV/0!</v>
      </c>
      <c r="DM59" s="34"/>
      <c r="DN59" s="34"/>
      <c r="DO59" s="13" t="e">
        <f t="shared" ref="DO59:DO64" si="342">DN59/DM59*100</f>
        <v>#DIV/0!</v>
      </c>
      <c r="DP59" s="34"/>
      <c r="DQ59" s="34"/>
      <c r="DR59" s="13" t="e">
        <f t="shared" ref="DR59:DR64" si="343">DQ59/DP59*100</f>
        <v>#DIV/0!</v>
      </c>
      <c r="DS59" s="34"/>
      <c r="DT59" s="34"/>
      <c r="DU59" s="13" t="e">
        <f t="shared" ref="DU59:DU64" si="344">DT59/DS59*100</f>
        <v>#DIV/0!</v>
      </c>
      <c r="DV59" s="34"/>
      <c r="DW59" s="34"/>
      <c r="DX59" s="13" t="e">
        <f t="shared" ref="DX59:DX64" si="345">DW59/DV59*100</f>
        <v>#DIV/0!</v>
      </c>
      <c r="DY59" s="39"/>
      <c r="DZ59" s="39"/>
      <c r="EA59" s="13" t="e">
        <f t="shared" ref="EA59:EA64" si="346">DZ59/DY59*100</f>
        <v>#DIV/0!</v>
      </c>
      <c r="EB59" s="7">
        <f t="shared" ref="EB59" si="347">I59+X59+BE59+BQ59+CL59+DD59+BN59</f>
        <v>194417</v>
      </c>
      <c r="EC59" s="7">
        <f t="shared" ref="EC59" si="348">J59+Y59+BF59+BR59+CM59+DE59+BO59</f>
        <v>188418</v>
      </c>
      <c r="ED59" s="13">
        <f t="shared" ref="ED59:ED64" si="349">EC59/EB59*100</f>
        <v>96.914364484587253</v>
      </c>
      <c r="EE59" s="62">
        <f t="shared" si="52"/>
        <v>1</v>
      </c>
      <c r="EF59" s="62">
        <f t="shared" si="53"/>
        <v>1</v>
      </c>
      <c r="EG59" s="62">
        <f t="shared" si="54"/>
        <v>1</v>
      </c>
      <c r="EH59" s="62">
        <f t="shared" si="55"/>
        <v>1</v>
      </c>
      <c r="EI59" s="62">
        <f t="shared" si="56"/>
        <v>1</v>
      </c>
      <c r="EJ59" s="62">
        <f t="shared" si="57"/>
        <v>1</v>
      </c>
      <c r="EK59" s="62">
        <f t="shared" si="58"/>
        <v>1</v>
      </c>
      <c r="EL59" s="62">
        <f t="shared" si="59"/>
        <v>1</v>
      </c>
      <c r="EM59" s="62">
        <f t="shared" si="60"/>
        <v>1</v>
      </c>
      <c r="EN59" s="62">
        <f t="shared" si="61"/>
        <v>1</v>
      </c>
      <c r="EO59" s="62">
        <f t="shared" si="62"/>
        <v>1</v>
      </c>
      <c r="EP59" s="62">
        <f t="shared" si="63"/>
        <v>1</v>
      </c>
      <c r="EQ59" s="62">
        <f t="shared" si="64"/>
        <v>12</v>
      </c>
    </row>
    <row r="60" spans="1:147" x14ac:dyDescent="0.25">
      <c r="A60" s="6"/>
      <c r="B60" s="6"/>
      <c r="C60" s="40" t="s">
        <v>28</v>
      </c>
      <c r="D60" s="37" t="e">
        <f>D5+#REF!+D27+#REF!+D44+#REF!+D53</f>
        <v>#REF!</v>
      </c>
      <c r="E60" s="37" t="e">
        <f>E5+#REF!+E27+#REF!+E44+#REF!+E53</f>
        <v>#REF!</v>
      </c>
      <c r="F60" s="41">
        <f>F5+F27+F44+F53+F17+F20+F55+F59+F42+F58</f>
        <v>18683968</v>
      </c>
      <c r="G60" s="41">
        <f>G5+G27+G44+G53+G17+G20+G55+G59+G42+G58</f>
        <v>17984763.059999995</v>
      </c>
      <c r="H60" s="13">
        <f t="shared" si="312"/>
        <v>96.257727801717465</v>
      </c>
      <c r="I60" s="41">
        <f>I5+I27+I44+I53+I17+I20+I55+I59+I42</f>
        <v>9646800</v>
      </c>
      <c r="J60" s="41">
        <f>J5+J27+J44+J53+J17+J20+J55+J59+J42</f>
        <v>9252507.4699999988</v>
      </c>
      <c r="K60" s="13">
        <f t="shared" si="313"/>
        <v>95.912711676410822</v>
      </c>
      <c r="L60" s="41">
        <f>L5+L27+L44+L53+L17+L20+L55+L59+L42</f>
        <v>7347902.0199999996</v>
      </c>
      <c r="M60" s="41">
        <f>M5+M27+M44+M53+M17+M20+M55+M59+M42</f>
        <v>7211835.2399999993</v>
      </c>
      <c r="N60" s="13">
        <f t="shared" si="314"/>
        <v>98.148222722218605</v>
      </c>
      <c r="O60" s="41">
        <f>O5+O27+O44+O53+O17+O20+O55+O59+O42</f>
        <v>0</v>
      </c>
      <c r="P60" s="41">
        <f>P5+P27+P44+P53+P17+P20+P55+P59+P42</f>
        <v>0</v>
      </c>
      <c r="Q60" s="13" t="e">
        <f t="shared" si="315"/>
        <v>#DIV/0!</v>
      </c>
      <c r="R60" s="41">
        <f>R5+R27+R44+R53+R17+R20+R55+R59+R42</f>
        <v>2298897.9800000004</v>
      </c>
      <c r="S60" s="41">
        <f>S5+S27+S44+S53+S17+S20+S55+S59+S42</f>
        <v>2040672.23</v>
      </c>
      <c r="T60" s="13">
        <f t="shared" si="316"/>
        <v>88.767411505577101</v>
      </c>
      <c r="U60" s="35"/>
      <c r="V60" s="35"/>
      <c r="W60" s="35"/>
      <c r="X60" s="41">
        <f>X5+X27+X44+X53+X17+X20+X55+X59+X42</f>
        <v>8012501</v>
      </c>
      <c r="Y60" s="41">
        <f>Y5+Y27+Y44+Y53+Y17+Y20+Y55+Y59+Y42</f>
        <v>7716921.4800000004</v>
      </c>
      <c r="Z60" s="13">
        <f t="shared" si="235"/>
        <v>96.31102049160431</v>
      </c>
      <c r="AA60" s="41">
        <f>AA5+AA27+AA44+AA53+AA17+AA20+AA55+AA59+AA42</f>
        <v>136800</v>
      </c>
      <c r="AB60" s="41">
        <f>AB5+AB27+AB44+AB53+AB17+AB20+AB55+AB59+AB42</f>
        <v>136577.93</v>
      </c>
      <c r="AC60" s="13">
        <f t="shared" si="317"/>
        <v>99.837668128654968</v>
      </c>
      <c r="AD60" s="41">
        <f>AD5+AD27+AD44+AD53+AD17+AD20+AD55+AD59+AD42</f>
        <v>34200</v>
      </c>
      <c r="AE60" s="41">
        <f>AE5+AE27+AE44+AE53+AE17+AE20+AE55+AE59+AE42</f>
        <v>34200</v>
      </c>
      <c r="AF60" s="13">
        <f t="shared" si="318"/>
        <v>100</v>
      </c>
      <c r="AG60" s="41">
        <f>AG5+AG27+AG44+AG53+AG17+AG20+AG55+AG59+AG42</f>
        <v>602098</v>
      </c>
      <c r="AH60" s="41">
        <f>AH5+AH27+AH44+AH53+AH17+AH20+AH55+AH59+AH42</f>
        <v>599846.1</v>
      </c>
      <c r="AI60" s="13">
        <f t="shared" si="319"/>
        <v>99.625991117725022</v>
      </c>
      <c r="AJ60" s="41">
        <f>AJ5+AJ27+AJ44+AJ53+AJ17+AJ20+AJ55+AJ59+AJ42</f>
        <v>0</v>
      </c>
      <c r="AK60" s="41">
        <f>AK5+AK27+AK44+AK53+AK17+AK20+AK55+AK59+AK42</f>
        <v>0</v>
      </c>
      <c r="AL60" s="13" t="e">
        <f t="shared" si="320"/>
        <v>#DIV/0!</v>
      </c>
      <c r="AM60" s="41">
        <f>AM5+AM27+AM44+AM53+AM17+AM20+AM55+AM59+AM42</f>
        <v>0</v>
      </c>
      <c r="AN60" s="41">
        <f>AN5+AN27+AN44+AN53+AN17+AN20+AN55+AN59+AN42</f>
        <v>0</v>
      </c>
      <c r="AO60" s="13" t="e">
        <f t="shared" si="321"/>
        <v>#DIV/0!</v>
      </c>
      <c r="AP60" s="41">
        <f>AP5+AP27+AP44+AP53+AP17+AP20+AP55+AP59+AP42</f>
        <v>3222943</v>
      </c>
      <c r="AQ60" s="41">
        <f>AQ5+AQ27+AQ44+AQ53+AQ17+AQ20+AQ55+AQ59+AQ42</f>
        <v>2930033.65</v>
      </c>
      <c r="AR60" s="13">
        <f t="shared" si="322"/>
        <v>90.911742776710597</v>
      </c>
      <c r="AS60" s="41">
        <f>AS5+AS27+AS44+AS53+AS17+AS20+AS55+AS59+AS42</f>
        <v>4016460</v>
      </c>
      <c r="AT60" s="41">
        <f>AT5+AT27+AT44+AT53+AT17+AT20+AT55+AT59+AT42</f>
        <v>4016263.8</v>
      </c>
      <c r="AU60" s="13">
        <f t="shared" si="323"/>
        <v>99.995115101357911</v>
      </c>
      <c r="AV60" s="35"/>
      <c r="AW60" s="35"/>
      <c r="AX60" s="35"/>
      <c r="AY60" s="41">
        <f>AY5+AY27+AY44+AY53+AY17+AY20+AY55+AY59+AY42+AY58</f>
        <v>0</v>
      </c>
      <c r="AZ60" s="41">
        <f>AZ5+AZ27+AZ44+AZ53+AZ17+AZ20+AZ55+AZ59+AZ42+AZ58</f>
        <v>0</v>
      </c>
      <c r="BA60" s="13" t="e">
        <f t="shared" si="324"/>
        <v>#DIV/0!</v>
      </c>
      <c r="BB60" s="41">
        <f>BB5+BB27+BB44+BB53+BB17+BB20+BB55+BB59+BB42+BB58</f>
        <v>1000</v>
      </c>
      <c r="BC60" s="41">
        <f>BC5+BC27+BC44+BC53+BC17+BC20+BC55+BC59+BC42+BC58</f>
        <v>0</v>
      </c>
      <c r="BD60" s="13">
        <f t="shared" si="244"/>
        <v>0</v>
      </c>
      <c r="BE60" s="41">
        <f>BE5+BE27+BE44+BE53+BE17+BE20+BE55+BE59+BE42</f>
        <v>0</v>
      </c>
      <c r="BF60" s="41">
        <f>BF5+BF27+BF44+BF53+BF17+BF20+BF55+BF59+BF42</f>
        <v>0</v>
      </c>
      <c r="BG60" s="13" t="e">
        <f t="shared" si="325"/>
        <v>#DIV/0!</v>
      </c>
      <c r="BH60" s="41">
        <f>BH5+BH27+BH44+BH53+BH17+BH20+BH55+BH59+BH42</f>
        <v>0</v>
      </c>
      <c r="BI60" s="41">
        <f>BI5+BI27+BI44+BI53+BI17+BI20+BI55+BI59+BI42</f>
        <v>0</v>
      </c>
      <c r="BJ60" s="13" t="e">
        <f t="shared" si="326"/>
        <v>#DIV/0!</v>
      </c>
      <c r="BK60" s="35"/>
      <c r="BL60" s="35"/>
      <c r="BM60" s="35"/>
      <c r="BN60" s="41">
        <f>BN5+BN27+BN44+BN53+BN17+BN20+BN55+BN59+BN42</f>
        <v>194417</v>
      </c>
      <c r="BO60" s="41">
        <f>BO5+BO27+BO44+BO53+BO17+BO20+BO55+BO59+BO42</f>
        <v>188418</v>
      </c>
      <c r="BP60" s="13">
        <f t="shared" si="327"/>
        <v>96.914364484587253</v>
      </c>
      <c r="BQ60" s="41">
        <f>BQ5+BQ27+BQ44+BQ53+BQ17+BQ20+BQ55+BQ59+BQ42</f>
        <v>120000</v>
      </c>
      <c r="BR60" s="41">
        <f>BR5+BR27+BR44+BR53+BR17+BR20+BR55+BR59+BR42</f>
        <v>120000</v>
      </c>
      <c r="BS60" s="13">
        <f t="shared" si="328"/>
        <v>100</v>
      </c>
      <c r="BT60" s="41">
        <f>BT5+BT27+BT44+BT53+BT17+BT20+BT55+BT59+BT42</f>
        <v>0</v>
      </c>
      <c r="BU60" s="41">
        <f>BU5+BU27+BU44+BU53+BU17+BU20+BU55+BU59+BU42</f>
        <v>0</v>
      </c>
      <c r="BV60" s="13" t="e">
        <f t="shared" si="329"/>
        <v>#DIV/0!</v>
      </c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41">
        <f>CI5+CI27+CI44+CI53+CI17+CI20+CI55+CI59+CI42</f>
        <v>120000</v>
      </c>
      <c r="CJ60" s="41">
        <f>CJ5+CJ27+CJ44+CJ53+CJ17+CJ20+CJ55+CJ59+CJ42</f>
        <v>120000</v>
      </c>
      <c r="CK60" s="13">
        <f t="shared" si="330"/>
        <v>100</v>
      </c>
      <c r="CL60" s="41">
        <f>CL5+CL27+CL44+CL53+CL17+CL20+CL55+CL59+CL42</f>
        <v>709250</v>
      </c>
      <c r="CM60" s="41">
        <f>CM5+CM27+CM44+CM53+CM17+CM20+CM55+CM59+CM42</f>
        <v>706916.11</v>
      </c>
      <c r="CN60" s="13">
        <f t="shared" si="333"/>
        <v>99.670935495241451</v>
      </c>
      <c r="CO60" s="41">
        <f>CO5+CO27+CO44+CO53+CO17+CO20+CO55+CO59+CO42</f>
        <v>79000</v>
      </c>
      <c r="CP60" s="41">
        <f>CP5+CP27+CP44+CP53+CP17+CP20+CP55+CP59+CP42</f>
        <v>77580</v>
      </c>
      <c r="CQ60" s="13">
        <f t="shared" si="334"/>
        <v>98.202531645569621</v>
      </c>
      <c r="CR60" s="41">
        <f>CR5+CR27+CR44+CR53+CR17+CR20+CR55+CR59+CR42</f>
        <v>150900</v>
      </c>
      <c r="CS60" s="41">
        <f>CS5+CS27+CS44+CS53+CS17+CS20+CS55+CS59+CS42</f>
        <v>150087.16</v>
      </c>
      <c r="CT60" s="13">
        <f t="shared" si="335"/>
        <v>99.461338634857526</v>
      </c>
      <c r="CU60" s="41">
        <f>CU5+CU27+CU44+CU53+CU17+CU20+CU55+CU59+CU42</f>
        <v>0</v>
      </c>
      <c r="CV60" s="41">
        <f>CV5+CV27+CV44+CV53+CV17+CV20+CV55+CV59+CV42</f>
        <v>0</v>
      </c>
      <c r="CW60" s="13" t="e">
        <f t="shared" si="336"/>
        <v>#DIV/0!</v>
      </c>
      <c r="CX60" s="41">
        <f>CX5+CX27+CX44+CX53+CX17+CX20+CX55+CX59+CX42</f>
        <v>0</v>
      </c>
      <c r="CY60" s="41">
        <f>CY5+CY27+CY44+CY53+CY17+CY20+CY55+CY59+CY42</f>
        <v>0</v>
      </c>
      <c r="CZ60" s="13" t="e">
        <f t="shared" si="337"/>
        <v>#DIV/0!</v>
      </c>
      <c r="DA60" s="41">
        <f>DA5+DA27+DA44+DA53+DA17+DA20+DA55+DA59+DA42</f>
        <v>479350</v>
      </c>
      <c r="DB60" s="41">
        <f>DB5+DB27+DB44+DB53+DB17+DB20+DB55+DB59+DB42</f>
        <v>479248.95</v>
      </c>
      <c r="DC60" s="13">
        <f t="shared" si="338"/>
        <v>99.978919369980176</v>
      </c>
      <c r="DD60" s="41">
        <f>DD5+DD27+DD44+DD53+DD17+DD20+DD55+DD59+DD42</f>
        <v>49708290</v>
      </c>
      <c r="DE60" s="41">
        <f>DE5+DE27+DE44+DE53+DE17+DE20+DE55+DE59+DE42</f>
        <v>49705322.540000007</v>
      </c>
      <c r="DF60" s="13">
        <f t="shared" si="339"/>
        <v>99.994030251292102</v>
      </c>
      <c r="DG60" s="41">
        <f>DG5+DG27+DG44+DG53+DG17+DG20+DG55+DG59+DG42</f>
        <v>46614400</v>
      </c>
      <c r="DH60" s="41">
        <f>DH5+DH27+DH44+DH53+DH17+DH20+DH55+DH59+DH42</f>
        <v>46614192</v>
      </c>
      <c r="DI60" s="13">
        <f t="shared" si="340"/>
        <v>99.999553785954561</v>
      </c>
      <c r="DJ60" s="41">
        <f>DJ5+DJ27+DJ44+DJ53+DJ17+DJ20+DJ55+DJ59+DJ42</f>
        <v>0</v>
      </c>
      <c r="DK60" s="41">
        <f>DK5+DK27+DK44+DK53+DK17+DK20+DK55+DK59+DK42</f>
        <v>0</v>
      </c>
      <c r="DL60" s="13" t="e">
        <f t="shared" si="341"/>
        <v>#DIV/0!</v>
      </c>
      <c r="DM60" s="41">
        <f>DM5+DM27+DM44+DM53+DM17+DM20+DM55+DM59+DM42</f>
        <v>899181.76</v>
      </c>
      <c r="DN60" s="41">
        <f>DN5+DN27+DN44+DN53+DN17+DN20+DN55+DN59+DN42</f>
        <v>898405.76</v>
      </c>
      <c r="DO60" s="13">
        <f t="shared" si="342"/>
        <v>99.91369931703241</v>
      </c>
      <c r="DP60" s="41">
        <f>DP5+DP27+DP44+DP53+DP17+DP20+DP55+DP59+DP42</f>
        <v>0</v>
      </c>
      <c r="DQ60" s="41">
        <f>DQ5+DQ27+DQ44+DQ53+DQ17+DQ20+DQ55+DQ59+DQ42</f>
        <v>0</v>
      </c>
      <c r="DR60" s="13" t="e">
        <f t="shared" si="343"/>
        <v>#DIV/0!</v>
      </c>
      <c r="DS60" s="41">
        <f>DS5+DS27+DS44+DS53+DS17+DS20+DS55+DS59+DS42</f>
        <v>585800</v>
      </c>
      <c r="DT60" s="41">
        <f>DT5+DT27+DT44+DT53+DT17+DT20+DT55+DT59+DT42</f>
        <v>584717.6399999999</v>
      </c>
      <c r="DU60" s="13">
        <f t="shared" si="344"/>
        <v>99.815233868214392</v>
      </c>
      <c r="DV60" s="41">
        <f>DV5+DV27+DV44+DV53+DV17+DV20+DV55+DV59+DV42</f>
        <v>1333308.24</v>
      </c>
      <c r="DW60" s="41">
        <f>DW5+DW27+DW44+DW53+DW17+DW20+DW55+DW59+DW42</f>
        <v>1332471.1100000001</v>
      </c>
      <c r="DX60" s="13">
        <f t="shared" si="345"/>
        <v>99.937214068368775</v>
      </c>
      <c r="DY60" s="41">
        <f>DY5+DY27+DY44+DY53+DY17+DY20+DY55+DY59+DY42</f>
        <v>275600</v>
      </c>
      <c r="DZ60" s="41">
        <f>DZ5+DZ27+DZ44+DZ53+DZ17+DZ20+DZ55+DZ59+DZ42</f>
        <v>275536.03000000003</v>
      </c>
      <c r="EA60" s="13">
        <f t="shared" si="346"/>
        <v>99.976788824383178</v>
      </c>
      <c r="EB60" s="41">
        <f>EB5+EB27+EB44+EB53+EB17+EB20+EB55+EB59+EB42+EB58</f>
        <v>68392258</v>
      </c>
      <c r="EC60" s="41">
        <f>EC5+EC27+EC44+EC53+EC17+EC20+EC55+EC59+EC42+EC58</f>
        <v>67690085.599999994</v>
      </c>
      <c r="ED60" s="13">
        <f t="shared" si="349"/>
        <v>98.973315956317748</v>
      </c>
      <c r="EE60" s="62">
        <f t="shared" si="52"/>
        <v>1</v>
      </c>
      <c r="EF60" s="62">
        <f t="shared" si="53"/>
        <v>1</v>
      </c>
      <c r="EG60" s="62">
        <f t="shared" si="54"/>
        <v>1</v>
      </c>
      <c r="EH60" s="62">
        <f t="shared" si="55"/>
        <v>1</v>
      </c>
      <c r="EI60" s="62">
        <f t="shared" si="56"/>
        <v>1</v>
      </c>
      <c r="EJ60" s="62">
        <f t="shared" si="57"/>
        <v>1</v>
      </c>
      <c r="EK60" s="62">
        <f t="shared" si="58"/>
        <v>1</v>
      </c>
      <c r="EL60" s="62">
        <f t="shared" si="59"/>
        <v>1</v>
      </c>
      <c r="EM60" s="62">
        <f t="shared" si="60"/>
        <v>1</v>
      </c>
      <c r="EN60" s="62">
        <f t="shared" si="61"/>
        <v>1</v>
      </c>
      <c r="EO60" s="62">
        <f t="shared" si="62"/>
        <v>1</v>
      </c>
      <c r="EP60" s="62">
        <f t="shared" si="63"/>
        <v>1</v>
      </c>
      <c r="EQ60" s="62">
        <f t="shared" si="64"/>
        <v>12</v>
      </c>
    </row>
    <row r="61" spans="1:147" x14ac:dyDescent="0.25">
      <c r="A61" s="6"/>
      <c r="B61" s="42"/>
      <c r="C61" s="42" t="s">
        <v>78</v>
      </c>
      <c r="D61" s="6"/>
      <c r="E61" s="6"/>
      <c r="F61" s="11">
        <f>I61+X61+BE61+BQ61+CL61+BN61</f>
        <v>194417</v>
      </c>
      <c r="G61" s="11">
        <f>J61+Y61+BF61+BR61+CM61+BO61</f>
        <v>188418</v>
      </c>
      <c r="H61" s="13">
        <f t="shared" si="312"/>
        <v>96.914364484587253</v>
      </c>
      <c r="I61" s="7"/>
      <c r="J61" s="7"/>
      <c r="K61" s="13" t="e">
        <f t="shared" si="313"/>
        <v>#DIV/0!</v>
      </c>
      <c r="L61" s="7"/>
      <c r="M61" s="7"/>
      <c r="N61" s="13" t="e">
        <f t="shared" si="314"/>
        <v>#DIV/0!</v>
      </c>
      <c r="O61" s="7"/>
      <c r="P61" s="7"/>
      <c r="Q61" s="13" t="e">
        <f t="shared" si="315"/>
        <v>#DIV/0!</v>
      </c>
      <c r="R61" s="7"/>
      <c r="S61" s="7"/>
      <c r="T61" s="13" t="e">
        <f t="shared" si="316"/>
        <v>#DIV/0!</v>
      </c>
      <c r="U61" s="13"/>
      <c r="V61" s="13"/>
      <c r="W61" s="13"/>
      <c r="X61" s="7"/>
      <c r="Y61" s="7"/>
      <c r="Z61" s="13" t="e">
        <f t="shared" si="235"/>
        <v>#DIV/0!</v>
      </c>
      <c r="AA61" s="7"/>
      <c r="AB61" s="7"/>
      <c r="AC61" s="13" t="e">
        <f t="shared" si="317"/>
        <v>#DIV/0!</v>
      </c>
      <c r="AD61" s="7"/>
      <c r="AE61" s="7"/>
      <c r="AF61" s="13" t="e">
        <f t="shared" si="318"/>
        <v>#DIV/0!</v>
      </c>
      <c r="AG61" s="7"/>
      <c r="AH61" s="7"/>
      <c r="AI61" s="13" t="e">
        <f t="shared" si="319"/>
        <v>#DIV/0!</v>
      </c>
      <c r="AJ61" s="7"/>
      <c r="AK61" s="7"/>
      <c r="AL61" s="13" t="e">
        <f t="shared" si="320"/>
        <v>#DIV/0!</v>
      </c>
      <c r="AM61" s="7"/>
      <c r="AN61" s="7"/>
      <c r="AO61" s="13" t="e">
        <f t="shared" si="321"/>
        <v>#DIV/0!</v>
      </c>
      <c r="AP61" s="7"/>
      <c r="AQ61" s="7"/>
      <c r="AR61" s="13" t="e">
        <f t="shared" si="322"/>
        <v>#DIV/0!</v>
      </c>
      <c r="AS61" s="7"/>
      <c r="AT61" s="7"/>
      <c r="AU61" s="13" t="e">
        <f t="shared" si="323"/>
        <v>#DIV/0!</v>
      </c>
      <c r="AV61" s="13"/>
      <c r="AW61" s="13"/>
      <c r="AX61" s="13"/>
      <c r="AY61" s="7"/>
      <c r="AZ61" s="7"/>
      <c r="BA61" s="13" t="e">
        <f t="shared" si="324"/>
        <v>#DIV/0!</v>
      </c>
      <c r="BB61" s="7"/>
      <c r="BC61" s="7"/>
      <c r="BD61" s="13" t="e">
        <f t="shared" si="244"/>
        <v>#DIV/0!</v>
      </c>
      <c r="BE61" s="7"/>
      <c r="BF61" s="7">
        <f>BI61</f>
        <v>0</v>
      </c>
      <c r="BG61" s="13" t="e">
        <f t="shared" si="325"/>
        <v>#DIV/0!</v>
      </c>
      <c r="BH61" s="7"/>
      <c r="BI61" s="7"/>
      <c r="BJ61" s="13" t="e">
        <f t="shared" si="326"/>
        <v>#DIV/0!</v>
      </c>
      <c r="BK61" s="13"/>
      <c r="BL61" s="13"/>
      <c r="BM61" s="13"/>
      <c r="BN61" s="7">
        <f>BN59</f>
        <v>194417</v>
      </c>
      <c r="BO61" s="7">
        <f>BO59</f>
        <v>188418</v>
      </c>
      <c r="BP61" s="13">
        <f t="shared" si="327"/>
        <v>96.914364484587253</v>
      </c>
      <c r="BQ61" s="7"/>
      <c r="BR61" s="6"/>
      <c r="BS61" s="13" t="e">
        <f t="shared" si="328"/>
        <v>#DIV/0!</v>
      </c>
      <c r="BT61" s="7"/>
      <c r="BU61" s="6"/>
      <c r="BV61" s="13" t="e">
        <f t="shared" si="329"/>
        <v>#DIV/0!</v>
      </c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7"/>
      <c r="CJ61" s="6"/>
      <c r="CK61" s="13" t="e">
        <f t="shared" si="330"/>
        <v>#DIV/0!</v>
      </c>
      <c r="CL61" s="7">
        <f>CO61+CR61+CU61+CX61+DA61</f>
        <v>0</v>
      </c>
      <c r="CM61" s="7">
        <f>CP61+CS61+CV61+CY61+DB61</f>
        <v>0</v>
      </c>
      <c r="CN61" s="13" t="e">
        <f t="shared" si="333"/>
        <v>#DIV/0!</v>
      </c>
      <c r="CO61" s="7"/>
      <c r="CP61" s="7"/>
      <c r="CQ61" s="13" t="e">
        <f t="shared" si="334"/>
        <v>#DIV/0!</v>
      </c>
      <c r="CR61" s="7"/>
      <c r="CS61" s="7"/>
      <c r="CT61" s="13" t="e">
        <f t="shared" si="335"/>
        <v>#DIV/0!</v>
      </c>
      <c r="CU61" s="7"/>
      <c r="CV61" s="7"/>
      <c r="CW61" s="13" t="e">
        <f t="shared" si="336"/>
        <v>#DIV/0!</v>
      </c>
      <c r="CX61" s="7"/>
      <c r="CY61" s="7"/>
      <c r="CZ61" s="13" t="e">
        <f t="shared" si="337"/>
        <v>#DIV/0!</v>
      </c>
      <c r="DA61" s="7"/>
      <c r="DB61" s="7"/>
      <c r="DC61" s="13" t="e">
        <f t="shared" si="338"/>
        <v>#DIV/0!</v>
      </c>
      <c r="DD61" s="7">
        <f t="shared" ref="DD61" si="350">DG61+DJ61+DM61+DP61+DS61+DV61+DY61</f>
        <v>0</v>
      </c>
      <c r="DE61" s="7">
        <f t="shared" ref="DE61" si="351">DH61+DK61+DN61+DQ61+DT61+DW61+DZ61</f>
        <v>0</v>
      </c>
      <c r="DF61" s="13" t="e">
        <f t="shared" si="339"/>
        <v>#DIV/0!</v>
      </c>
      <c r="DG61" s="7"/>
      <c r="DH61" s="34"/>
      <c r="DI61" s="13" t="e">
        <f t="shared" si="340"/>
        <v>#DIV/0!</v>
      </c>
      <c r="DJ61" s="7"/>
      <c r="DK61" s="7"/>
      <c r="DL61" s="13" t="e">
        <f t="shared" si="341"/>
        <v>#DIV/0!</v>
      </c>
      <c r="DM61" s="7"/>
      <c r="DN61" s="7"/>
      <c r="DO61" s="13" t="e">
        <f t="shared" si="342"/>
        <v>#DIV/0!</v>
      </c>
      <c r="DP61" s="7"/>
      <c r="DQ61" s="7"/>
      <c r="DR61" s="13" t="e">
        <f t="shared" si="343"/>
        <v>#DIV/0!</v>
      </c>
      <c r="DS61" s="7"/>
      <c r="DT61" s="7"/>
      <c r="DU61" s="13" t="e">
        <f t="shared" si="344"/>
        <v>#DIV/0!</v>
      </c>
      <c r="DV61" s="7"/>
      <c r="DW61" s="7"/>
      <c r="DX61" s="13" t="e">
        <f t="shared" si="345"/>
        <v>#DIV/0!</v>
      </c>
      <c r="DY61" s="7"/>
      <c r="DZ61" s="7"/>
      <c r="EA61" s="13" t="e">
        <f t="shared" si="346"/>
        <v>#DIV/0!</v>
      </c>
      <c r="EB61" s="34">
        <f>I61+X61+BE61+BQ61+CL61+DD61+BN61</f>
        <v>194417</v>
      </c>
      <c r="EC61" s="34">
        <f>J61+Y61+BF61+BR61+CM61+DE61+BO61</f>
        <v>188418</v>
      </c>
      <c r="ED61" s="13">
        <f t="shared" si="349"/>
        <v>96.914364484587253</v>
      </c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43">
        <f>SUM(EQ6:EQ60)</f>
        <v>648</v>
      </c>
    </row>
    <row r="62" spans="1:147" x14ac:dyDescent="0.25">
      <c r="A62" s="6"/>
      <c r="B62" s="42"/>
      <c r="C62" s="44" t="s">
        <v>28</v>
      </c>
      <c r="D62" s="14"/>
      <c r="E62" s="14"/>
      <c r="F62" s="38">
        <f>F60-F61</f>
        <v>18489551</v>
      </c>
      <c r="G62" s="38">
        <f>G60-G61</f>
        <v>17796345.059999995</v>
      </c>
      <c r="H62" s="13">
        <f t="shared" si="312"/>
        <v>96.250823289327016</v>
      </c>
      <c r="I62" s="38">
        <f>I60-I61</f>
        <v>9646800</v>
      </c>
      <c r="J62" s="38">
        <f>J60-J61</f>
        <v>9252507.4699999988</v>
      </c>
      <c r="K62" s="13">
        <f t="shared" si="313"/>
        <v>95.912711676410822</v>
      </c>
      <c r="L62" s="38">
        <f>L60-L61</f>
        <v>7347902.0199999996</v>
      </c>
      <c r="M62" s="38">
        <f>M60-M61</f>
        <v>7211835.2399999993</v>
      </c>
      <c r="N62" s="13">
        <f t="shared" si="314"/>
        <v>98.148222722218605</v>
      </c>
      <c r="O62" s="38">
        <f>O60-O61</f>
        <v>0</v>
      </c>
      <c r="P62" s="38">
        <f>P60-P61</f>
        <v>0</v>
      </c>
      <c r="Q62" s="13" t="e">
        <f t="shared" si="315"/>
        <v>#DIV/0!</v>
      </c>
      <c r="R62" s="11">
        <f>R60+R61</f>
        <v>2298897.9800000004</v>
      </c>
      <c r="S62" s="11">
        <f>S60+S61</f>
        <v>2040672.23</v>
      </c>
      <c r="T62" s="13">
        <f t="shared" si="316"/>
        <v>88.767411505577101</v>
      </c>
      <c r="U62" s="13"/>
      <c r="V62" s="13"/>
      <c r="W62" s="13"/>
      <c r="X62" s="11">
        <f>X60+X61</f>
        <v>8012501</v>
      </c>
      <c r="Y62" s="11">
        <f>Y60+Y61</f>
        <v>7716921.4800000004</v>
      </c>
      <c r="Z62" s="13">
        <f t="shared" si="235"/>
        <v>96.31102049160431</v>
      </c>
      <c r="AA62" s="11">
        <f>AA60+AA61</f>
        <v>136800</v>
      </c>
      <c r="AB62" s="11">
        <f>AB60+AB61</f>
        <v>136577.93</v>
      </c>
      <c r="AC62" s="13">
        <f t="shared" si="317"/>
        <v>99.837668128654968</v>
      </c>
      <c r="AD62" s="11">
        <f>AD60+AD61</f>
        <v>34200</v>
      </c>
      <c r="AE62" s="11">
        <f>AE60+AE61</f>
        <v>34200</v>
      </c>
      <c r="AF62" s="13">
        <f t="shared" si="318"/>
        <v>100</v>
      </c>
      <c r="AG62" s="11">
        <f>AG60+AG61</f>
        <v>602098</v>
      </c>
      <c r="AH62" s="11">
        <f>AH60+AH61</f>
        <v>599846.1</v>
      </c>
      <c r="AI62" s="13">
        <f t="shared" si="319"/>
        <v>99.625991117725022</v>
      </c>
      <c r="AJ62" s="11">
        <f>AJ60+AJ61</f>
        <v>0</v>
      </c>
      <c r="AK62" s="11">
        <f>AK60+AK61</f>
        <v>0</v>
      </c>
      <c r="AL62" s="13" t="e">
        <f t="shared" si="320"/>
        <v>#DIV/0!</v>
      </c>
      <c r="AM62" s="11">
        <f>AM60+AM61</f>
        <v>0</v>
      </c>
      <c r="AN62" s="11">
        <f>AN60+AN61</f>
        <v>0</v>
      </c>
      <c r="AO62" s="13" t="e">
        <f t="shared" si="321"/>
        <v>#DIV/0!</v>
      </c>
      <c r="AP62" s="11">
        <f>AP60+AP61</f>
        <v>3222943</v>
      </c>
      <c r="AQ62" s="11">
        <f>AQ60+AQ61</f>
        <v>2930033.65</v>
      </c>
      <c r="AR62" s="13">
        <f t="shared" si="322"/>
        <v>90.911742776710597</v>
      </c>
      <c r="AS62" s="11">
        <f>AS60+AS61</f>
        <v>4016460</v>
      </c>
      <c r="AT62" s="11">
        <f>AT60+AT61</f>
        <v>4016263.8</v>
      </c>
      <c r="AU62" s="13">
        <f t="shared" si="323"/>
        <v>99.995115101357911</v>
      </c>
      <c r="AV62" s="13"/>
      <c r="AW62" s="13"/>
      <c r="AX62" s="13"/>
      <c r="AY62" s="11">
        <f>AY60+AY61</f>
        <v>0</v>
      </c>
      <c r="AZ62" s="11">
        <f>AZ60+AZ61</f>
        <v>0</v>
      </c>
      <c r="BA62" s="13" t="e">
        <f t="shared" si="324"/>
        <v>#DIV/0!</v>
      </c>
      <c r="BB62" s="11">
        <f>BB60+BB61</f>
        <v>1000</v>
      </c>
      <c r="BC62" s="11">
        <f>BC60+BC61</f>
        <v>0</v>
      </c>
      <c r="BD62" s="13">
        <f t="shared" si="244"/>
        <v>0</v>
      </c>
      <c r="BE62" s="11">
        <f>BE60+BE61</f>
        <v>0</v>
      </c>
      <c r="BF62" s="11">
        <f>BF60+BF61</f>
        <v>0</v>
      </c>
      <c r="BG62" s="13" t="e">
        <f t="shared" si="325"/>
        <v>#DIV/0!</v>
      </c>
      <c r="BH62" s="11">
        <f>BH60+BH61</f>
        <v>0</v>
      </c>
      <c r="BI62" s="11">
        <f>BI60+BI61</f>
        <v>0</v>
      </c>
      <c r="BJ62" s="13" t="e">
        <f t="shared" si="326"/>
        <v>#DIV/0!</v>
      </c>
      <c r="BK62" s="19"/>
      <c r="BL62" s="19"/>
      <c r="BM62" s="19"/>
      <c r="BN62" s="38">
        <f>BN60-BN61</f>
        <v>0</v>
      </c>
      <c r="BO62" s="38">
        <f>BO60-BO61</f>
        <v>0</v>
      </c>
      <c r="BP62" s="13" t="e">
        <f t="shared" si="327"/>
        <v>#DIV/0!</v>
      </c>
      <c r="BQ62" s="11">
        <f>BQ60+BQ61</f>
        <v>120000</v>
      </c>
      <c r="BR62" s="11">
        <f>BR60+BR61</f>
        <v>120000</v>
      </c>
      <c r="BS62" s="13">
        <f t="shared" si="328"/>
        <v>100</v>
      </c>
      <c r="BT62" s="11">
        <f>BT60+BT61</f>
        <v>0</v>
      </c>
      <c r="BU62" s="11">
        <f>BU60+BU61</f>
        <v>0</v>
      </c>
      <c r="BV62" s="13" t="e">
        <f t="shared" si="329"/>
        <v>#DIV/0!</v>
      </c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1">
        <f>CI60+CI61</f>
        <v>120000</v>
      </c>
      <c r="CJ62" s="11">
        <f>CJ60+CJ61</f>
        <v>120000</v>
      </c>
      <c r="CK62" s="13">
        <f t="shared" si="330"/>
        <v>100</v>
      </c>
      <c r="CL62" s="11">
        <f>CL60+CL61</f>
        <v>709250</v>
      </c>
      <c r="CM62" s="11">
        <f>CM60+CM61</f>
        <v>706916.11</v>
      </c>
      <c r="CN62" s="13">
        <f t="shared" si="333"/>
        <v>99.670935495241451</v>
      </c>
      <c r="CO62" s="7">
        <f t="shared" ref="CO62:CP62" si="352">CO60+CO61</f>
        <v>79000</v>
      </c>
      <c r="CP62" s="7">
        <f t="shared" si="352"/>
        <v>77580</v>
      </c>
      <c r="CQ62" s="13">
        <f t="shared" si="334"/>
        <v>98.202531645569621</v>
      </c>
      <c r="CR62" s="7">
        <f t="shared" ref="CR62:CS62" si="353">CR60+CR61</f>
        <v>150900</v>
      </c>
      <c r="CS62" s="7">
        <f t="shared" si="353"/>
        <v>150087.16</v>
      </c>
      <c r="CT62" s="13">
        <f t="shared" si="335"/>
        <v>99.461338634857526</v>
      </c>
      <c r="CU62" s="7">
        <f t="shared" ref="CU62:CV62" si="354">CU60+CU61</f>
        <v>0</v>
      </c>
      <c r="CV62" s="7">
        <f t="shared" si="354"/>
        <v>0</v>
      </c>
      <c r="CW62" s="13" t="e">
        <f t="shared" si="336"/>
        <v>#DIV/0!</v>
      </c>
      <c r="CX62" s="7">
        <f t="shared" ref="CX62:CY62" si="355">CX60+CX61</f>
        <v>0</v>
      </c>
      <c r="CY62" s="7">
        <f t="shared" si="355"/>
        <v>0</v>
      </c>
      <c r="CZ62" s="13" t="e">
        <f t="shared" si="337"/>
        <v>#DIV/0!</v>
      </c>
      <c r="DA62" s="7">
        <f t="shared" ref="DA62:DB62" si="356">DA60+DA61</f>
        <v>479350</v>
      </c>
      <c r="DB62" s="7">
        <f t="shared" si="356"/>
        <v>479248.95</v>
      </c>
      <c r="DC62" s="13">
        <f t="shared" si="338"/>
        <v>99.978919369980176</v>
      </c>
      <c r="DD62" s="11">
        <f>DD60+DD61</f>
        <v>49708290</v>
      </c>
      <c r="DE62" s="11">
        <f>DE60+DE61</f>
        <v>49705322.540000007</v>
      </c>
      <c r="DF62" s="13">
        <f t="shared" si="339"/>
        <v>99.994030251292102</v>
      </c>
      <c r="DG62" s="11">
        <f>DG60+DG61</f>
        <v>46614400</v>
      </c>
      <c r="DH62" s="11">
        <f>DH60+DH61</f>
        <v>46614192</v>
      </c>
      <c r="DI62" s="13">
        <f t="shared" si="340"/>
        <v>99.999553785954561</v>
      </c>
      <c r="DJ62" s="11">
        <f>DJ60+DJ61</f>
        <v>0</v>
      </c>
      <c r="DK62" s="11">
        <f>DK60+DK61</f>
        <v>0</v>
      </c>
      <c r="DL62" s="13" t="e">
        <f t="shared" si="341"/>
        <v>#DIV/0!</v>
      </c>
      <c r="DM62" s="11">
        <f>DM60+DM61</f>
        <v>899181.76</v>
      </c>
      <c r="DN62" s="11">
        <f>DN60+DN61</f>
        <v>898405.76</v>
      </c>
      <c r="DO62" s="13">
        <f t="shared" si="342"/>
        <v>99.91369931703241</v>
      </c>
      <c r="DP62" s="11">
        <f>DP60+DP61</f>
        <v>0</v>
      </c>
      <c r="DQ62" s="11">
        <f>DQ60+DQ61</f>
        <v>0</v>
      </c>
      <c r="DR62" s="13" t="e">
        <f t="shared" si="343"/>
        <v>#DIV/0!</v>
      </c>
      <c r="DS62" s="11">
        <f>DS60+DS61</f>
        <v>585800</v>
      </c>
      <c r="DT62" s="11">
        <f>DT60+DT61</f>
        <v>584717.6399999999</v>
      </c>
      <c r="DU62" s="13">
        <f t="shared" si="344"/>
        <v>99.815233868214392</v>
      </c>
      <c r="DV62" s="11">
        <f>DV60+DV61</f>
        <v>1333308.24</v>
      </c>
      <c r="DW62" s="11">
        <f>DW60+DW61</f>
        <v>1332471.1100000001</v>
      </c>
      <c r="DX62" s="13">
        <f t="shared" si="345"/>
        <v>99.937214068368775</v>
      </c>
      <c r="DY62" s="11">
        <f>DY60+DY61</f>
        <v>275600</v>
      </c>
      <c r="DZ62" s="11">
        <f>DZ60+DZ61</f>
        <v>275536.03000000003</v>
      </c>
      <c r="EA62" s="13">
        <f t="shared" si="346"/>
        <v>99.976788824383178</v>
      </c>
      <c r="EB62" s="11">
        <f>EB60-EB61</f>
        <v>68197841</v>
      </c>
      <c r="EC62" s="11">
        <f>EC60-EC61</f>
        <v>67501667.599999994</v>
      </c>
      <c r="ED62" s="13">
        <f t="shared" si="349"/>
        <v>98.979185572751476</v>
      </c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</row>
    <row r="63" spans="1:147" x14ac:dyDescent="0.25">
      <c r="A63" s="51" t="s">
        <v>84</v>
      </c>
      <c r="B63" s="51"/>
      <c r="C63" s="55"/>
      <c r="D63" s="55"/>
      <c r="E63" s="55"/>
      <c r="F63" s="47">
        <f>F5+F17+F20+F27+F53+F55+F59+F42+F58</f>
        <v>16612958</v>
      </c>
      <c r="G63" s="47">
        <f>G5+G17+G20+G27+G53+G55+G59+G42+G58</f>
        <v>15914034.789999999</v>
      </c>
      <c r="H63" s="54">
        <f t="shared" si="312"/>
        <v>95.792903286699442</v>
      </c>
      <c r="I63" s="47">
        <f>I5+I17+I20+I27+I53+I55+I59+I42</f>
        <v>9074300</v>
      </c>
      <c r="J63" s="47">
        <f>J5+J17+J20+J27+J53+J55+J59+J42</f>
        <v>8680289.1999999993</v>
      </c>
      <c r="K63" s="54">
        <f t="shared" si="313"/>
        <v>95.657948271492018</v>
      </c>
      <c r="L63" s="47">
        <f>L5+L17+L20+L27+L53+L55+L59+L42</f>
        <v>6903802.0199999996</v>
      </c>
      <c r="M63" s="47">
        <f>M5+M17+M20+M27+M53+M55+M59+M42</f>
        <v>6767744.8899999997</v>
      </c>
      <c r="N63" s="54">
        <f t="shared" si="314"/>
        <v>98.029243457360906</v>
      </c>
      <c r="O63" s="47">
        <f>O5+O17+O20+O27+O53+O55+O59+O42</f>
        <v>0</v>
      </c>
      <c r="P63" s="47">
        <f>P5+P17+P20+P27+P53+P55+P59+P42</f>
        <v>0</v>
      </c>
      <c r="Q63" s="54" t="e">
        <f t="shared" si="315"/>
        <v>#DIV/0!</v>
      </c>
      <c r="R63" s="47">
        <f>R5+R17+R20+R27+R53+R55+R59+R42</f>
        <v>2170497.9800000004</v>
      </c>
      <c r="S63" s="47">
        <f>S5+S17+S20+S27+S53+S55+S59+S42</f>
        <v>1912544.31</v>
      </c>
      <c r="T63" s="54">
        <f t="shared" si="316"/>
        <v>88.115461411302476</v>
      </c>
      <c r="U63" s="54"/>
      <c r="V63" s="54"/>
      <c r="W63" s="54"/>
      <c r="X63" s="47">
        <f>X5+X17+X20+X27+X53+X55+X59+X42</f>
        <v>6513991</v>
      </c>
      <c r="Y63" s="47">
        <f>Y5+Y17+Y20+Y27+Y53+Y55+Y59+Y42</f>
        <v>6218411.4800000004</v>
      </c>
      <c r="Z63" s="54">
        <f t="shared" si="235"/>
        <v>95.462389800661384</v>
      </c>
      <c r="AA63" s="47">
        <f>AA5+AA17+AA20+AA27+AA53+AA55+AA59+AA42</f>
        <v>136800</v>
      </c>
      <c r="AB63" s="47">
        <f>AB5+AB17+AB20+AB27+AB53+AB55+AB59+AB42</f>
        <v>136577.93</v>
      </c>
      <c r="AC63" s="54">
        <f t="shared" si="317"/>
        <v>99.837668128654968</v>
      </c>
      <c r="AD63" s="47">
        <f>AD5+AD17+AD20+AD27+AD53+AD55+AD59+AD42</f>
        <v>34200</v>
      </c>
      <c r="AE63" s="47">
        <f>AE5+AE17+AE20+AE27+AE53+AE55+AE59+AE42</f>
        <v>34200</v>
      </c>
      <c r="AF63" s="51">
        <f t="shared" si="318"/>
        <v>100</v>
      </c>
      <c r="AG63" s="47">
        <f>AG5+AG17+AG20+AG27+AG53+AG55+AG59+AG42</f>
        <v>602098</v>
      </c>
      <c r="AH63" s="47">
        <f>AH5+AH17+AH20+AH27+AH53+AH55+AH59+AH42</f>
        <v>599846.1</v>
      </c>
      <c r="AI63" s="54">
        <f t="shared" si="319"/>
        <v>99.625991117725022</v>
      </c>
      <c r="AJ63" s="47">
        <f>AJ5+AJ17+AJ20+AJ27+AJ53+AJ55+AJ59+AJ42</f>
        <v>0</v>
      </c>
      <c r="AK63" s="47">
        <f>AK5+AK17+AK20+AK27+AK53+AK55+AK59+AK42</f>
        <v>0</v>
      </c>
      <c r="AL63" s="51" t="e">
        <f t="shared" si="320"/>
        <v>#DIV/0!</v>
      </c>
      <c r="AM63" s="47">
        <f>AM5+AM17+AM20+AM27+AM53+AM55+AM59+AM42</f>
        <v>0</v>
      </c>
      <c r="AN63" s="47">
        <f>AN5+AN17+AN20+AN27+AN53+AN55+AN59+AN42</f>
        <v>0</v>
      </c>
      <c r="AO63" s="51" t="e">
        <f t="shared" si="321"/>
        <v>#DIV/0!</v>
      </c>
      <c r="AP63" s="47">
        <f>AP5+AP17+AP20+AP27+AP53+AP55+AP59+AP42</f>
        <v>3104143</v>
      </c>
      <c r="AQ63" s="47">
        <f>AQ5+AQ17+AQ20+AQ27+AQ53+AQ55+AQ59+AQ42</f>
        <v>2811233.65</v>
      </c>
      <c r="AR63" s="54">
        <f t="shared" si="322"/>
        <v>90.563922151782307</v>
      </c>
      <c r="AS63" s="47">
        <f>AS5+AS17+AS20+AS27+AS53+AS55+AS59+AS42</f>
        <v>2636750</v>
      </c>
      <c r="AT63" s="47">
        <f>AT5+AT17+AT20+AT27+AT53+AT55+AT59+AT42</f>
        <v>2636553.7999999998</v>
      </c>
      <c r="AU63" s="54">
        <f t="shared" si="323"/>
        <v>99.992559021522695</v>
      </c>
      <c r="AV63" s="54"/>
      <c r="AW63" s="54"/>
      <c r="AX63" s="54"/>
      <c r="AY63" s="47">
        <f>AY5+AY17+AY20+AY27+AY53+AY55+AY59+AY42</f>
        <v>0</v>
      </c>
      <c r="AZ63" s="47">
        <f>AZ5+AZ17+AZ20+AZ27+AZ53+AZ55+AZ59+AZ42</f>
        <v>0</v>
      </c>
      <c r="BA63" s="54" t="e">
        <f t="shared" si="324"/>
        <v>#DIV/0!</v>
      </c>
      <c r="BB63" s="47">
        <f>BB5+BB17+BB20+BB27+BB53+BB55+BB59+BB42+BB58</f>
        <v>1000</v>
      </c>
      <c r="BC63" s="47">
        <f>BC5+BC17+BC20+BC27+BC53+BC55+BC59+BC42</f>
        <v>0</v>
      </c>
      <c r="BD63" s="54">
        <f t="shared" si="244"/>
        <v>0</v>
      </c>
      <c r="BE63" s="47">
        <f>BE5+BE17+BE20+BE27+BE53+BE55+BE59+BE42</f>
        <v>0</v>
      </c>
      <c r="BF63" s="47">
        <f>BF5+BF17+BF20+BF27+BF53+BF55+BF59+BF42</f>
        <v>0</v>
      </c>
      <c r="BG63" s="54" t="e">
        <f t="shared" si="325"/>
        <v>#DIV/0!</v>
      </c>
      <c r="BH63" s="47">
        <f>BH5+BH17+BH20+BH27+BH53+BH55+BH59+BH42</f>
        <v>0</v>
      </c>
      <c r="BI63" s="47">
        <f>BI5+BI17+BI20+BI27+BI53+BI55+BI59+BI42</f>
        <v>0</v>
      </c>
      <c r="BJ63" s="54" t="e">
        <f t="shared" si="326"/>
        <v>#DIV/0!</v>
      </c>
      <c r="BK63" s="54"/>
      <c r="BL63" s="54"/>
      <c r="BM63" s="54"/>
      <c r="BN63" s="47">
        <f>BN5+BN17+BN20+BN27+BN53+BN55+BN59+BN42</f>
        <v>194417</v>
      </c>
      <c r="BO63" s="47">
        <f>BO5+BO17+BO20+BO27+BO53+BO55+BO59+BO42</f>
        <v>188418</v>
      </c>
      <c r="BP63" s="54">
        <f t="shared" si="327"/>
        <v>96.914364484587253</v>
      </c>
      <c r="BQ63" s="47">
        <f>BQ5+BQ17+BQ20+BQ27+BQ53+BQ55+BQ59+BQ42</f>
        <v>120000</v>
      </c>
      <c r="BR63" s="47">
        <f>BR5+BR17+BR20+BR27+BR53+BR55+BR59+BR42</f>
        <v>120000</v>
      </c>
      <c r="BS63" s="54">
        <f t="shared" si="328"/>
        <v>100</v>
      </c>
      <c r="BT63" s="47">
        <f>BT5+BT17+BT20+BT27+BT53+BT55+BT59+BT42</f>
        <v>0</v>
      </c>
      <c r="BU63" s="47">
        <f>BU5+BU17+BU20+BU27+BU53+BU55+BU59+BU42</f>
        <v>0</v>
      </c>
      <c r="BV63" s="54" t="e">
        <f t="shared" si="329"/>
        <v>#DIV/0!</v>
      </c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47">
        <f>CI5+CI17+CI20+CI27+CI53+CI55+CI59+CI42</f>
        <v>120000</v>
      </c>
      <c r="CJ63" s="47">
        <f>CJ5+CJ17+CJ20+CJ27+CJ53+CJ55+CJ59+CJ42</f>
        <v>120000</v>
      </c>
      <c r="CK63" s="54">
        <f t="shared" si="330"/>
        <v>100</v>
      </c>
      <c r="CL63" s="47">
        <f>CL5+CL17+CL20+CL27+CL53+CL55+CL59+CL42</f>
        <v>709250</v>
      </c>
      <c r="CM63" s="47">
        <f>CM5+CM17+CM20+CM27+CM53+CM55+CM59+CM42</f>
        <v>706916.11</v>
      </c>
      <c r="CN63" s="54">
        <f t="shared" si="333"/>
        <v>99.670935495241451</v>
      </c>
      <c r="CO63" s="47">
        <f>CO5+CO17+CO20+CO27+CO53+CO55+CO59+CO42</f>
        <v>79000</v>
      </c>
      <c r="CP63" s="47">
        <f>CP5+CP17+CP20+CP27+CP53+CP55+CP59+CP42</f>
        <v>77580</v>
      </c>
      <c r="CQ63" s="54">
        <f t="shared" si="334"/>
        <v>98.202531645569621</v>
      </c>
      <c r="CR63" s="47">
        <f>CR5+CR17+CR20+CR27+CR53+CR55+CR59+CR42</f>
        <v>150900</v>
      </c>
      <c r="CS63" s="47">
        <f>CS5+CS17+CS20+CS27+CS53+CS55+CS59+CS42</f>
        <v>150087.16</v>
      </c>
      <c r="CT63" s="54">
        <f t="shared" si="335"/>
        <v>99.461338634857526</v>
      </c>
      <c r="CU63" s="47">
        <f>CU5+CU17+CU20+CU27+CU53+CU55+CU59+CU42</f>
        <v>0</v>
      </c>
      <c r="CV63" s="47">
        <f>CV5+CV17+CV20+CV27+CV53+CV55+CV59+CV42</f>
        <v>0</v>
      </c>
      <c r="CW63" s="54" t="e">
        <f t="shared" si="336"/>
        <v>#DIV/0!</v>
      </c>
      <c r="CX63" s="47">
        <f>CX5+CX17+CX20+CX27+CX53+CX55+CX59+CX42</f>
        <v>0</v>
      </c>
      <c r="CY63" s="47">
        <f>CY5+CY17+CY20+CY27+CY53+CY55+CY59+CY42</f>
        <v>0</v>
      </c>
      <c r="CZ63" s="54" t="e">
        <f t="shared" si="337"/>
        <v>#DIV/0!</v>
      </c>
      <c r="DA63" s="47">
        <f>DA5+DA17+DA20+DA27+DA53+DA55+DA59+DA42</f>
        <v>479350</v>
      </c>
      <c r="DB63" s="47">
        <f>DB5+DB17+DB20+DB27+DB53+DB55+DB59+DB42</f>
        <v>479248.95</v>
      </c>
      <c r="DC63" s="54">
        <f t="shared" si="338"/>
        <v>99.978919369980176</v>
      </c>
      <c r="DD63" s="47">
        <f>DD5+DD17+DD20+DD27+DD53+DD55+DD59+DD42</f>
        <v>48260800</v>
      </c>
      <c r="DE63" s="47">
        <f>DE5+DE17+DE20+DE27+DE53+DE55+DE59+DE42</f>
        <v>48257891.75</v>
      </c>
      <c r="DF63" s="54">
        <f t="shared" si="339"/>
        <v>99.993973887710112</v>
      </c>
      <c r="DG63" s="47">
        <f>DG5+DG17+DG20+DG27+DG53+DG55+DG59+DG42</f>
        <v>46574000</v>
      </c>
      <c r="DH63" s="47">
        <f>DH5+DH17+DH20+DH27+DH53+DH55+DH59+DH42</f>
        <v>46573792</v>
      </c>
      <c r="DI63" s="54">
        <f t="shared" si="340"/>
        <v>99.99955339889209</v>
      </c>
      <c r="DJ63" s="47">
        <f>DJ5+DJ17+DJ20+DJ27+DJ53+DJ55+DJ59+DJ42</f>
        <v>0</v>
      </c>
      <c r="DK63" s="47">
        <f>DK5+DK17+DK20+DK27+DK53+DK55+DK59+DK42</f>
        <v>0</v>
      </c>
      <c r="DL63" s="54" t="e">
        <f t="shared" si="341"/>
        <v>#DIV/0!</v>
      </c>
      <c r="DM63" s="47">
        <f>DM5+DM17+DM20+DM27+DM53+DM55+DM59+DM42</f>
        <v>17800</v>
      </c>
      <c r="DN63" s="47">
        <f>DN5+DN17+DN20+DN27+DN53+DN55+DN59+DN42</f>
        <v>17024</v>
      </c>
      <c r="DO63" s="54">
        <f t="shared" si="342"/>
        <v>95.640449438202239</v>
      </c>
      <c r="DP63" s="47">
        <f>DP5+DP17+DP20+DP27+DP53+DP55+DP59+DP42</f>
        <v>0</v>
      </c>
      <c r="DQ63" s="47">
        <f>DQ5+DQ17+DQ20+DQ27+DQ53+DQ55+DQ59+DQ42</f>
        <v>0</v>
      </c>
      <c r="DR63" s="54" t="e">
        <f t="shared" si="343"/>
        <v>#DIV/0!</v>
      </c>
      <c r="DS63" s="47">
        <f>DS5+DS17+DS20+DS27+DS53+DS55+DS59+DS42</f>
        <v>585800</v>
      </c>
      <c r="DT63" s="47">
        <f>DT5+DT17+DT20+DT27+DT53+DT55+DT59+DT42</f>
        <v>584717.6399999999</v>
      </c>
      <c r="DU63" s="54">
        <f t="shared" si="344"/>
        <v>99.815233868214392</v>
      </c>
      <c r="DV63" s="47">
        <f>DV5+DV17+DV20+DV27+DV53+DV55+DV59+DV42</f>
        <v>1080800</v>
      </c>
      <c r="DW63" s="47">
        <f>DW5+DW17+DW20+DW27+DW53+DW55+DW59+DW42</f>
        <v>1079984.1099999999</v>
      </c>
      <c r="DX63" s="54">
        <f t="shared" si="345"/>
        <v>99.9245105477424</v>
      </c>
      <c r="DY63" s="47">
        <f>DY5+DY17+DY20+DY27+DY53+DY55+DY59+DY42</f>
        <v>2400</v>
      </c>
      <c r="DZ63" s="47">
        <f>DZ5+DZ17+DZ20+DZ27+DZ53+DZ55+DZ59+DZ42</f>
        <v>2374</v>
      </c>
      <c r="EA63" s="54">
        <f t="shared" si="346"/>
        <v>98.916666666666657</v>
      </c>
      <c r="EB63" s="47">
        <f>EB5+EB17+EB20+EB27+EB53+EB55+EB59+EB42+EB58</f>
        <v>64873758</v>
      </c>
      <c r="EC63" s="47">
        <f>EC5+EC17+EC20+EC27+EC53+EC55+EC59+EC42+EC58</f>
        <v>64171926.539999992</v>
      </c>
      <c r="ED63" s="54">
        <f t="shared" si="349"/>
        <v>98.918158155721443</v>
      </c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</row>
    <row r="64" spans="1:147" x14ac:dyDescent="0.25">
      <c r="A64" s="51" t="s">
        <v>85</v>
      </c>
      <c r="B64" s="51"/>
      <c r="C64" s="55"/>
      <c r="D64" s="55"/>
      <c r="E64" s="55"/>
      <c r="F64" s="47">
        <f>F44</f>
        <v>2071010</v>
      </c>
      <c r="G64" s="47">
        <f>G44</f>
        <v>2070728.27</v>
      </c>
      <c r="H64" s="54">
        <f t="shared" si="312"/>
        <v>99.98639649253262</v>
      </c>
      <c r="I64" s="47">
        <f>I44</f>
        <v>572500</v>
      </c>
      <c r="J64" s="47">
        <f>J44</f>
        <v>572218.27</v>
      </c>
      <c r="K64" s="54">
        <f t="shared" si="313"/>
        <v>99.950789519650669</v>
      </c>
      <c r="L64" s="47">
        <f>L44</f>
        <v>444100</v>
      </c>
      <c r="M64" s="47">
        <f>M44</f>
        <v>444090.35</v>
      </c>
      <c r="N64" s="54">
        <f t="shared" si="314"/>
        <v>99.997827065976125</v>
      </c>
      <c r="O64" s="47">
        <f>O44</f>
        <v>0</v>
      </c>
      <c r="P64" s="47">
        <f>P44</f>
        <v>0</v>
      </c>
      <c r="Q64" s="54" t="e">
        <f t="shared" si="315"/>
        <v>#DIV/0!</v>
      </c>
      <c r="R64" s="47">
        <f>R44</f>
        <v>128400</v>
      </c>
      <c r="S64" s="47">
        <f>S44</f>
        <v>128127.92</v>
      </c>
      <c r="T64" s="54">
        <f t="shared" si="316"/>
        <v>99.788099688473523</v>
      </c>
      <c r="U64" s="54"/>
      <c r="V64" s="54"/>
      <c r="W64" s="54"/>
      <c r="X64" s="47">
        <f>X44</f>
        <v>1498510</v>
      </c>
      <c r="Y64" s="47">
        <f>Y44</f>
        <v>1498510</v>
      </c>
      <c r="Z64" s="54">
        <f t="shared" si="235"/>
        <v>100</v>
      </c>
      <c r="AA64" s="47">
        <f>AA44</f>
        <v>0</v>
      </c>
      <c r="AB64" s="47">
        <f>AB44</f>
        <v>0</v>
      </c>
      <c r="AC64" s="54" t="e">
        <f t="shared" si="317"/>
        <v>#DIV/0!</v>
      </c>
      <c r="AD64" s="47">
        <f>AD44</f>
        <v>0</v>
      </c>
      <c r="AE64" s="47">
        <f>AE44</f>
        <v>0</v>
      </c>
      <c r="AF64" s="51" t="e">
        <f t="shared" si="318"/>
        <v>#DIV/0!</v>
      </c>
      <c r="AG64" s="47">
        <f>AG44</f>
        <v>0</v>
      </c>
      <c r="AH64" s="47">
        <f>AH44</f>
        <v>0</v>
      </c>
      <c r="AI64" s="54" t="e">
        <f t="shared" si="319"/>
        <v>#DIV/0!</v>
      </c>
      <c r="AJ64" s="47">
        <f>AJ44</f>
        <v>0</v>
      </c>
      <c r="AK64" s="47">
        <f>AK44</f>
        <v>0</v>
      </c>
      <c r="AL64" s="51" t="e">
        <f t="shared" si="320"/>
        <v>#DIV/0!</v>
      </c>
      <c r="AM64" s="47">
        <f>AM44</f>
        <v>0</v>
      </c>
      <c r="AN64" s="47">
        <f>AN44</f>
        <v>0</v>
      </c>
      <c r="AO64" s="51" t="e">
        <f t="shared" si="321"/>
        <v>#DIV/0!</v>
      </c>
      <c r="AP64" s="47">
        <f>AP44</f>
        <v>118800</v>
      </c>
      <c r="AQ64" s="47">
        <f>AQ44</f>
        <v>118800</v>
      </c>
      <c r="AR64" s="54">
        <f t="shared" si="322"/>
        <v>100</v>
      </c>
      <c r="AS64" s="47">
        <f>AS44</f>
        <v>1379710</v>
      </c>
      <c r="AT64" s="47">
        <f>AT44</f>
        <v>1379710</v>
      </c>
      <c r="AU64" s="54">
        <f t="shared" si="323"/>
        <v>100</v>
      </c>
      <c r="AV64" s="54"/>
      <c r="AW64" s="54"/>
      <c r="AX64" s="54"/>
      <c r="AY64" s="47">
        <f>AY44</f>
        <v>0</v>
      </c>
      <c r="AZ64" s="47">
        <f>AZ44</f>
        <v>0</v>
      </c>
      <c r="BA64" s="54" t="e">
        <f t="shared" si="324"/>
        <v>#DIV/0!</v>
      </c>
      <c r="BB64" s="47">
        <f>BB44</f>
        <v>0</v>
      </c>
      <c r="BC64" s="47">
        <f>BC44</f>
        <v>0</v>
      </c>
      <c r="BD64" s="54" t="e">
        <f t="shared" si="244"/>
        <v>#DIV/0!</v>
      </c>
      <c r="BE64" s="47">
        <f>BE44</f>
        <v>0</v>
      </c>
      <c r="BF64" s="47">
        <f>BF44</f>
        <v>0</v>
      </c>
      <c r="BG64" s="54" t="e">
        <f t="shared" si="325"/>
        <v>#DIV/0!</v>
      </c>
      <c r="BH64" s="47">
        <f>BH44</f>
        <v>0</v>
      </c>
      <c r="BI64" s="47">
        <f>BI44</f>
        <v>0</v>
      </c>
      <c r="BJ64" s="54" t="e">
        <f t="shared" si="326"/>
        <v>#DIV/0!</v>
      </c>
      <c r="BK64" s="54"/>
      <c r="BL64" s="54"/>
      <c r="BM64" s="54"/>
      <c r="BN64" s="47">
        <f>BN44</f>
        <v>0</v>
      </c>
      <c r="BO64" s="47">
        <f>BO44</f>
        <v>0</v>
      </c>
      <c r="BP64" s="54" t="e">
        <f t="shared" si="327"/>
        <v>#DIV/0!</v>
      </c>
      <c r="BQ64" s="47">
        <f>BQ44</f>
        <v>0</v>
      </c>
      <c r="BR64" s="47">
        <f>BR44</f>
        <v>0</v>
      </c>
      <c r="BS64" s="54" t="e">
        <f t="shared" si="328"/>
        <v>#DIV/0!</v>
      </c>
      <c r="BT64" s="47">
        <f>BT44</f>
        <v>0</v>
      </c>
      <c r="BU64" s="47">
        <f>BU44</f>
        <v>0</v>
      </c>
      <c r="BV64" s="54" t="e">
        <f t="shared" si="329"/>
        <v>#DIV/0!</v>
      </c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47">
        <f>CI44</f>
        <v>0</v>
      </c>
      <c r="CJ64" s="47">
        <f>CJ44</f>
        <v>0</v>
      </c>
      <c r="CK64" s="54" t="e">
        <f t="shared" si="330"/>
        <v>#DIV/0!</v>
      </c>
      <c r="CL64" s="47">
        <f>CL44</f>
        <v>0</v>
      </c>
      <c r="CM64" s="47">
        <f>CM44</f>
        <v>0</v>
      </c>
      <c r="CN64" s="54" t="e">
        <f t="shared" si="333"/>
        <v>#DIV/0!</v>
      </c>
      <c r="CO64" s="47">
        <f>CO44</f>
        <v>0</v>
      </c>
      <c r="CP64" s="47">
        <f>CP44</f>
        <v>0</v>
      </c>
      <c r="CQ64" s="54" t="e">
        <f t="shared" si="334"/>
        <v>#DIV/0!</v>
      </c>
      <c r="CR64" s="47">
        <f>CR44</f>
        <v>0</v>
      </c>
      <c r="CS64" s="47">
        <f>CS44</f>
        <v>0</v>
      </c>
      <c r="CT64" s="54" t="e">
        <f t="shared" si="335"/>
        <v>#DIV/0!</v>
      </c>
      <c r="CU64" s="47">
        <f>CU44</f>
        <v>0</v>
      </c>
      <c r="CV64" s="47">
        <f>CV44</f>
        <v>0</v>
      </c>
      <c r="CW64" s="54" t="e">
        <f t="shared" si="336"/>
        <v>#DIV/0!</v>
      </c>
      <c r="CX64" s="47">
        <f>CX44</f>
        <v>0</v>
      </c>
      <c r="CY64" s="47">
        <f>CY44</f>
        <v>0</v>
      </c>
      <c r="CZ64" s="54" t="e">
        <f t="shared" si="337"/>
        <v>#DIV/0!</v>
      </c>
      <c r="DA64" s="47">
        <f>DA44</f>
        <v>0</v>
      </c>
      <c r="DB64" s="47">
        <f>DB44</f>
        <v>0</v>
      </c>
      <c r="DC64" s="54" t="e">
        <f t="shared" si="338"/>
        <v>#DIV/0!</v>
      </c>
      <c r="DD64" s="47">
        <f>DD44</f>
        <v>1447490</v>
      </c>
      <c r="DE64" s="47">
        <f>DE44</f>
        <v>1447430.79</v>
      </c>
      <c r="DF64" s="54">
        <f t="shared" si="339"/>
        <v>99.99590947087718</v>
      </c>
      <c r="DG64" s="47">
        <f>DG44</f>
        <v>40400</v>
      </c>
      <c r="DH64" s="47">
        <f>DH44</f>
        <v>40400</v>
      </c>
      <c r="DI64" s="54">
        <f t="shared" si="340"/>
        <v>100</v>
      </c>
      <c r="DJ64" s="47">
        <f>DJ44</f>
        <v>0</v>
      </c>
      <c r="DK64" s="47">
        <f>DK44</f>
        <v>0</v>
      </c>
      <c r="DL64" s="54" t="e">
        <f t="shared" si="341"/>
        <v>#DIV/0!</v>
      </c>
      <c r="DM64" s="47">
        <f>DM44</f>
        <v>881381.76</v>
      </c>
      <c r="DN64" s="47">
        <f>DN44</f>
        <v>881381.76</v>
      </c>
      <c r="DO64" s="54">
        <f t="shared" si="342"/>
        <v>100</v>
      </c>
      <c r="DP64" s="47">
        <f>DP44</f>
        <v>0</v>
      </c>
      <c r="DQ64" s="47">
        <f>DQ44</f>
        <v>0</v>
      </c>
      <c r="DR64" s="54" t="e">
        <f t="shared" si="343"/>
        <v>#DIV/0!</v>
      </c>
      <c r="DS64" s="47">
        <f>DS44</f>
        <v>0</v>
      </c>
      <c r="DT64" s="47">
        <f>DT44</f>
        <v>0</v>
      </c>
      <c r="DU64" s="54" t="e">
        <f t="shared" si="344"/>
        <v>#DIV/0!</v>
      </c>
      <c r="DV64" s="47">
        <f>DV44</f>
        <v>252508.24</v>
      </c>
      <c r="DW64" s="47">
        <f>DW44</f>
        <v>252487</v>
      </c>
      <c r="DX64" s="54">
        <f t="shared" si="345"/>
        <v>99.991588393313421</v>
      </c>
      <c r="DY64" s="47">
        <f>DY44</f>
        <v>273200</v>
      </c>
      <c r="DZ64" s="47">
        <f>DZ44</f>
        <v>273162.03000000003</v>
      </c>
      <c r="EA64" s="54">
        <f t="shared" si="346"/>
        <v>99.986101756954625</v>
      </c>
      <c r="EB64" s="47">
        <f>EB44</f>
        <v>3518500</v>
      </c>
      <c r="EC64" s="47">
        <f>EC44</f>
        <v>3518159.06</v>
      </c>
      <c r="ED64" s="54">
        <f t="shared" si="349"/>
        <v>99.990310075316188</v>
      </c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</row>
    <row r="65" spans="1:147" x14ac:dyDescent="0.25">
      <c r="A65" s="56"/>
      <c r="B65" s="56"/>
      <c r="C65" s="57"/>
      <c r="D65" s="57"/>
      <c r="E65" s="57"/>
      <c r="F65" s="61">
        <f>F60-F63-F64</f>
        <v>0</v>
      </c>
      <c r="G65" s="61">
        <f t="shared" ref="G65:T65" si="357">G60-G63-G64</f>
        <v>-4.1909515857696533E-9</v>
      </c>
      <c r="H65" s="61">
        <f t="shared" si="357"/>
        <v>-99.521571977514597</v>
      </c>
      <c r="I65" s="61">
        <f t="shared" si="357"/>
        <v>0</v>
      </c>
      <c r="J65" s="61">
        <f t="shared" si="357"/>
        <v>0</v>
      </c>
      <c r="K65" s="61">
        <f t="shared" si="357"/>
        <v>-99.696026114731865</v>
      </c>
      <c r="L65" s="61">
        <f t="shared" si="357"/>
        <v>0</v>
      </c>
      <c r="M65" s="61">
        <f t="shared" si="357"/>
        <v>0</v>
      </c>
      <c r="N65" s="61">
        <f t="shared" si="357"/>
        <v>-99.878847801118425</v>
      </c>
      <c r="O65" s="61">
        <f t="shared" si="357"/>
        <v>0</v>
      </c>
      <c r="P65" s="61">
        <f t="shared" si="357"/>
        <v>0</v>
      </c>
      <c r="Q65" s="61" t="e">
        <f t="shared" si="357"/>
        <v>#DIV/0!</v>
      </c>
      <c r="R65" s="61">
        <f t="shared" si="357"/>
        <v>0</v>
      </c>
      <c r="S65" s="61">
        <f t="shared" si="357"/>
        <v>0</v>
      </c>
      <c r="T65" s="61">
        <f t="shared" si="357"/>
        <v>-99.136149594198898</v>
      </c>
      <c r="U65" s="61"/>
      <c r="V65" s="61"/>
      <c r="W65" s="61"/>
      <c r="X65" s="61">
        <f t="shared" ref="X65:AU65" si="358">X60-X63-X64</f>
        <v>0</v>
      </c>
      <c r="Y65" s="61">
        <f t="shared" si="358"/>
        <v>0</v>
      </c>
      <c r="Z65" s="61">
        <f t="shared" si="358"/>
        <v>-99.151369309057074</v>
      </c>
      <c r="AA65" s="61">
        <f t="shared" si="358"/>
        <v>0</v>
      </c>
      <c r="AB65" s="61">
        <f t="shared" si="358"/>
        <v>0</v>
      </c>
      <c r="AC65" s="61" t="e">
        <f t="shared" si="358"/>
        <v>#DIV/0!</v>
      </c>
      <c r="AD65" s="61">
        <f t="shared" si="358"/>
        <v>0</v>
      </c>
      <c r="AE65" s="61">
        <f t="shared" si="358"/>
        <v>0</v>
      </c>
      <c r="AF65" s="61" t="e">
        <f t="shared" si="358"/>
        <v>#DIV/0!</v>
      </c>
      <c r="AG65" s="61">
        <f t="shared" si="358"/>
        <v>0</v>
      </c>
      <c r="AH65" s="61">
        <f t="shared" si="358"/>
        <v>0</v>
      </c>
      <c r="AI65" s="61" t="e">
        <f t="shared" si="358"/>
        <v>#DIV/0!</v>
      </c>
      <c r="AJ65" s="61">
        <f t="shared" si="358"/>
        <v>0</v>
      </c>
      <c r="AK65" s="61">
        <f t="shared" si="358"/>
        <v>0</v>
      </c>
      <c r="AL65" s="61" t="e">
        <f t="shared" si="358"/>
        <v>#DIV/0!</v>
      </c>
      <c r="AM65" s="61">
        <f t="shared" si="358"/>
        <v>0</v>
      </c>
      <c r="AN65" s="61">
        <f t="shared" si="358"/>
        <v>0</v>
      </c>
      <c r="AO65" s="61" t="e">
        <f t="shared" si="358"/>
        <v>#DIV/0!</v>
      </c>
      <c r="AP65" s="61">
        <f t="shared" si="358"/>
        <v>0</v>
      </c>
      <c r="AQ65" s="61">
        <f t="shared" si="358"/>
        <v>0</v>
      </c>
      <c r="AR65" s="61">
        <f t="shared" si="358"/>
        <v>-99.652179375071711</v>
      </c>
      <c r="AS65" s="61">
        <f t="shared" si="358"/>
        <v>0</v>
      </c>
      <c r="AT65" s="61">
        <f t="shared" si="358"/>
        <v>0</v>
      </c>
      <c r="AU65" s="61">
        <f t="shared" si="358"/>
        <v>-99.997443920164784</v>
      </c>
      <c r="AV65" s="61"/>
      <c r="AW65" s="61"/>
      <c r="AX65" s="61"/>
      <c r="AY65" s="61">
        <f t="shared" ref="AY65:BA65" si="359">AY60-AY63-AY64</f>
        <v>0</v>
      </c>
      <c r="AZ65" s="61">
        <f t="shared" si="359"/>
        <v>0</v>
      </c>
      <c r="BA65" s="61" t="e">
        <f t="shared" si="359"/>
        <v>#DIV/0!</v>
      </c>
      <c r="BB65" s="61"/>
      <c r="BC65" s="61"/>
      <c r="BD65" s="61"/>
      <c r="BE65" s="61">
        <f t="shared" ref="BE65:BJ65" si="360">BE60-BE63-BE64</f>
        <v>0</v>
      </c>
      <c r="BF65" s="61">
        <f t="shared" si="360"/>
        <v>0</v>
      </c>
      <c r="BG65" s="61" t="e">
        <f t="shared" si="360"/>
        <v>#DIV/0!</v>
      </c>
      <c r="BH65" s="61">
        <f t="shared" si="360"/>
        <v>0</v>
      </c>
      <c r="BI65" s="61">
        <f t="shared" si="360"/>
        <v>0</v>
      </c>
      <c r="BJ65" s="61" t="e">
        <f t="shared" si="360"/>
        <v>#DIV/0!</v>
      </c>
      <c r="BK65" s="61"/>
      <c r="BL65" s="61"/>
      <c r="BM65" s="61"/>
      <c r="BN65" s="61">
        <f t="shared" ref="BN65:EA65" si="361">BN60-BN63-BN64</f>
        <v>0</v>
      </c>
      <c r="BO65" s="61">
        <f t="shared" si="361"/>
        <v>0</v>
      </c>
      <c r="BP65" s="61" t="e">
        <f t="shared" si="361"/>
        <v>#DIV/0!</v>
      </c>
      <c r="BQ65" s="61">
        <f t="shared" si="361"/>
        <v>0</v>
      </c>
      <c r="BR65" s="61">
        <f t="shared" si="361"/>
        <v>0</v>
      </c>
      <c r="BS65" s="61" t="e">
        <f t="shared" si="361"/>
        <v>#DIV/0!</v>
      </c>
      <c r="BT65" s="61">
        <f t="shared" si="361"/>
        <v>0</v>
      </c>
      <c r="BU65" s="61">
        <f t="shared" si="361"/>
        <v>0</v>
      </c>
      <c r="BV65" s="61" t="e">
        <f t="shared" si="361"/>
        <v>#DIV/0!</v>
      </c>
      <c r="BW65" s="61">
        <f t="shared" si="361"/>
        <v>0</v>
      </c>
      <c r="BX65" s="61">
        <f t="shared" si="361"/>
        <v>0</v>
      </c>
      <c r="BY65" s="61">
        <f t="shared" si="361"/>
        <v>0</v>
      </c>
      <c r="BZ65" s="61">
        <f t="shared" si="361"/>
        <v>0</v>
      </c>
      <c r="CA65" s="61">
        <f t="shared" si="361"/>
        <v>0</v>
      </c>
      <c r="CB65" s="61">
        <f t="shared" si="361"/>
        <v>0</v>
      </c>
      <c r="CC65" s="61">
        <f t="shared" si="361"/>
        <v>0</v>
      </c>
      <c r="CD65" s="61">
        <f t="shared" si="361"/>
        <v>0</v>
      </c>
      <c r="CE65" s="61">
        <f t="shared" si="361"/>
        <v>0</v>
      </c>
      <c r="CF65" s="61">
        <f t="shared" si="361"/>
        <v>0</v>
      </c>
      <c r="CG65" s="61">
        <f t="shared" si="361"/>
        <v>0</v>
      </c>
      <c r="CH65" s="61">
        <f t="shared" si="361"/>
        <v>0</v>
      </c>
      <c r="CI65" s="61">
        <f t="shared" si="361"/>
        <v>0</v>
      </c>
      <c r="CJ65" s="61">
        <f t="shared" si="361"/>
        <v>0</v>
      </c>
      <c r="CK65" s="61" t="e">
        <f t="shared" si="361"/>
        <v>#DIV/0!</v>
      </c>
      <c r="CL65" s="61">
        <f t="shared" si="361"/>
        <v>0</v>
      </c>
      <c r="CM65" s="61">
        <f t="shared" si="361"/>
        <v>0</v>
      </c>
      <c r="CN65" s="61" t="e">
        <f t="shared" si="361"/>
        <v>#DIV/0!</v>
      </c>
      <c r="CO65" s="61">
        <f t="shared" si="361"/>
        <v>0</v>
      </c>
      <c r="CP65" s="61">
        <f t="shared" si="361"/>
        <v>0</v>
      </c>
      <c r="CQ65" s="61" t="e">
        <f t="shared" si="361"/>
        <v>#DIV/0!</v>
      </c>
      <c r="CR65" s="61">
        <f t="shared" si="361"/>
        <v>0</v>
      </c>
      <c r="CS65" s="61">
        <f t="shared" si="361"/>
        <v>0</v>
      </c>
      <c r="CT65" s="61" t="e">
        <f t="shared" si="361"/>
        <v>#DIV/0!</v>
      </c>
      <c r="CU65" s="61">
        <f t="shared" si="361"/>
        <v>0</v>
      </c>
      <c r="CV65" s="61">
        <f t="shared" si="361"/>
        <v>0</v>
      </c>
      <c r="CW65" s="61" t="e">
        <f t="shared" si="361"/>
        <v>#DIV/0!</v>
      </c>
      <c r="CX65" s="61">
        <f t="shared" si="361"/>
        <v>0</v>
      </c>
      <c r="CY65" s="61">
        <f t="shared" si="361"/>
        <v>0</v>
      </c>
      <c r="CZ65" s="61" t="e">
        <f t="shared" si="361"/>
        <v>#DIV/0!</v>
      </c>
      <c r="DA65" s="61">
        <f t="shared" si="361"/>
        <v>0</v>
      </c>
      <c r="DB65" s="61">
        <f t="shared" si="361"/>
        <v>0</v>
      </c>
      <c r="DC65" s="61" t="e">
        <f t="shared" si="361"/>
        <v>#DIV/0!</v>
      </c>
      <c r="DD65" s="61">
        <f t="shared" si="361"/>
        <v>0</v>
      </c>
      <c r="DE65" s="61">
        <f t="shared" si="361"/>
        <v>6.5192580223083496E-9</v>
      </c>
      <c r="DF65" s="61">
        <f t="shared" si="361"/>
        <v>-99.99585310729519</v>
      </c>
      <c r="DG65" s="61">
        <f t="shared" si="361"/>
        <v>0</v>
      </c>
      <c r="DH65" s="61">
        <f t="shared" si="361"/>
        <v>0</v>
      </c>
      <c r="DI65" s="61">
        <f t="shared" si="361"/>
        <v>-99.999999612937529</v>
      </c>
      <c r="DJ65" s="61">
        <f t="shared" si="361"/>
        <v>0</v>
      </c>
      <c r="DK65" s="61">
        <f t="shared" si="361"/>
        <v>0</v>
      </c>
      <c r="DL65" s="61" t="e">
        <f t="shared" si="361"/>
        <v>#DIV/0!</v>
      </c>
      <c r="DM65" s="61">
        <f t="shared" si="361"/>
        <v>0</v>
      </c>
      <c r="DN65" s="61">
        <f t="shared" si="361"/>
        <v>0</v>
      </c>
      <c r="DO65" s="61">
        <f t="shared" si="361"/>
        <v>-95.726750121169829</v>
      </c>
      <c r="DP65" s="61">
        <f t="shared" si="361"/>
        <v>0</v>
      </c>
      <c r="DQ65" s="61">
        <f t="shared" si="361"/>
        <v>0</v>
      </c>
      <c r="DR65" s="61" t="e">
        <f t="shared" si="361"/>
        <v>#DIV/0!</v>
      </c>
      <c r="DS65" s="61">
        <f t="shared" si="361"/>
        <v>0</v>
      </c>
      <c r="DT65" s="61">
        <f t="shared" si="361"/>
        <v>0</v>
      </c>
      <c r="DU65" s="61" t="e">
        <f t="shared" si="361"/>
        <v>#DIV/0!</v>
      </c>
      <c r="DV65" s="61">
        <f t="shared" si="361"/>
        <v>0</v>
      </c>
      <c r="DW65" s="61">
        <f t="shared" si="361"/>
        <v>2.3283064365386963E-10</v>
      </c>
      <c r="DX65" s="61">
        <f t="shared" si="361"/>
        <v>-99.978884872687047</v>
      </c>
      <c r="DY65" s="61">
        <f t="shared" si="361"/>
        <v>0</v>
      </c>
      <c r="DZ65" s="61">
        <f t="shared" si="361"/>
        <v>0</v>
      </c>
      <c r="EA65" s="61">
        <f t="shared" si="361"/>
        <v>-98.925979599238104</v>
      </c>
      <c r="EB65" s="61">
        <f>EB60-EB63-EB64</f>
        <v>0</v>
      </c>
      <c r="EC65" s="61">
        <f t="shared" ref="EC65" si="362">EC60-EC63-EC64</f>
        <v>0</v>
      </c>
      <c r="ED65" s="60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</row>
    <row r="66" spans="1:147" x14ac:dyDescent="0.25">
      <c r="A66" s="1"/>
      <c r="B66" s="1"/>
      <c r="C66" s="1"/>
      <c r="D66" s="1" t="s">
        <v>79</v>
      </c>
      <c r="E66" s="1"/>
      <c r="F66" s="1"/>
      <c r="G66" s="1"/>
      <c r="H66" s="1"/>
      <c r="I66" s="1"/>
      <c r="J66" s="1" t="s">
        <v>80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58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46"/>
      <c r="EC66" s="46"/>
      <c r="ED66" s="1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</row>
  </sheetData>
  <mergeCells count="41">
    <mergeCell ref="EB3:ED3"/>
    <mergeCell ref="DM3:DO3"/>
    <mergeCell ref="DP3:DR3"/>
    <mergeCell ref="DS3:DU3"/>
    <mergeCell ref="DV3:DX3"/>
    <mergeCell ref="DY3:EA3"/>
    <mergeCell ref="CX3:CZ3"/>
    <mergeCell ref="DA3:DC3"/>
    <mergeCell ref="DD3:DF3"/>
    <mergeCell ref="DG3:DI3"/>
    <mergeCell ref="DJ3:DL3"/>
    <mergeCell ref="CI3:CK3"/>
    <mergeCell ref="CL3:CN3"/>
    <mergeCell ref="CO3:CQ3"/>
    <mergeCell ref="CR3:CT3"/>
    <mergeCell ref="CU3:CW3"/>
    <mergeCell ref="BT3:BV3"/>
    <mergeCell ref="BW3:BY3"/>
    <mergeCell ref="BZ3:CB3"/>
    <mergeCell ref="CC3:CE3"/>
    <mergeCell ref="CF3:CH3"/>
    <mergeCell ref="BB3:BD3"/>
    <mergeCell ref="BE3:BG3"/>
    <mergeCell ref="BH3:BJ3"/>
    <mergeCell ref="BN3:BP3"/>
    <mergeCell ref="BQ3:BS3"/>
    <mergeCell ref="AM3:AO3"/>
    <mergeCell ref="AP3:AR3"/>
    <mergeCell ref="AS3:AU3"/>
    <mergeCell ref="AV3:AX3"/>
    <mergeCell ref="AY3:BA3"/>
    <mergeCell ref="X3:Z3"/>
    <mergeCell ref="AA3:AC3"/>
    <mergeCell ref="AD3:AF3"/>
    <mergeCell ref="AG3:AI3"/>
    <mergeCell ref="AJ3:AL3"/>
    <mergeCell ref="F3:H3"/>
    <mergeCell ref="I3:K3"/>
    <mergeCell ref="L3:N3"/>
    <mergeCell ref="O3:Q3"/>
    <mergeCell ref="R3:T3"/>
  </mergeCells>
  <pageMargins left="0" right="0" top="0" bottom="0" header="0" footer="0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BuinovaVV</dc:creator>
  <cp:lastModifiedBy>Financ</cp:lastModifiedBy>
  <cp:lastPrinted>2021-01-20T09:52:48Z</cp:lastPrinted>
  <dcterms:created xsi:type="dcterms:W3CDTF">2017-01-05T04:49:58Z</dcterms:created>
  <dcterms:modified xsi:type="dcterms:W3CDTF">2021-03-10T08:25:08Z</dcterms:modified>
</cp:coreProperties>
</file>