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activeTab="2"/>
  </bookViews>
  <sheets>
    <sheet name="1" sheetId="1" r:id="rId1"/>
    <sheet name="4" sheetId="2" r:id="rId2"/>
    <sheet name="6" sheetId="3" r:id="rId3"/>
    <sheet name="8" sheetId="4" r:id="rId4"/>
    <sheet name="13" sheetId="5" r:id="rId5"/>
  </sheets>
  <definedNames>
    <definedName name="_xlnm.Print_Titles" localSheetId="3">'8'!$12:$12</definedName>
  </definedNames>
  <calcPr fullCalcOnLoad="1"/>
</workbook>
</file>

<file path=xl/sharedStrings.xml><?xml version="1.0" encoding="utf-8"?>
<sst xmlns="http://schemas.openxmlformats.org/spreadsheetml/2006/main" count="1949" uniqueCount="362">
  <si>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</si>
  <si>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</si>
  <si>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</si>
  <si>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</si>
  <si>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</si>
  <si>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Глава</t>
  </si>
  <si>
    <t>Раздел</t>
  </si>
  <si>
    <t>СОЦИАЛЬНАЯ ПОЛИТИКА</t>
  </si>
  <si>
    <t>НАЦИОНАЛЬНАЯ ЭКОНОМИКА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</si>
  <si>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</si>
  <si>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</si>
  <si>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</si>
  <si>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</si>
  <si>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</si>
  <si>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</si>
  <si>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</si>
  <si>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</si>
  <si>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</si>
  <si>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</si>
  <si>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</si>
  <si>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</si>
  <si>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</si>
  <si>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</si>
  <si>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</si>
  <si>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</si>
  <si>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</si>
  <si>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</si>
  <si>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</si>
  <si>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</si>
  <si>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</si>
  <si>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</si>
  <si>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</si>
  <si>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</si>
  <si>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</si>
  <si>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</si>
  <si>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</si>
  <si>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</si>
  <si>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</si>
  <si>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</si>
  <si>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</si>
  <si>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</si>
  <si>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</si>
  <si>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</si>
  <si>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</si>
  <si>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</si>
  <si>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</si>
  <si>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</si>
  <si>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</si>
  <si>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</si>
  <si>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</si>
  <si>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</si>
  <si>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</si>
  <si>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РАСПРЕДЕЛЕНИЕ БЮДЖЕТНЫХ АССИГНОВАНИЙ ПО РАЗДЕЛАМ, ПОДРАЗДЕЛАМ, </t>
  </si>
  <si>
    <t>(тыс.рублей)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</si>
  <si>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</si>
  <si>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</si>
  <si>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</si>
  <si>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</si>
  <si>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</si>
  <si>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</si>
  <si>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</si>
  <si>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</si>
  <si>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</si>
  <si>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</si>
  <si>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</si>
  <si>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</si>
  <si>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</si>
  <si>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13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</si>
  <si>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</si>
  <si>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</si>
  <si>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</si>
  <si>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</si>
  <si>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</si>
  <si>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</si>
  <si>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</si>
  <si>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</si>
  <si>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</si>
  <si>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</si>
  <si>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</si>
  <si>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</si>
  <si>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</si>
  <si>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</si>
  <si>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</si>
  <si>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</si>
  <si>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</si>
  <si>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</si>
  <si>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</si>
  <si>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</si>
  <si>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</si>
  <si>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</si>
  <si>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</si>
  <si>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</si>
  <si>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</si>
  <si>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</si>
  <si>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</si>
  <si>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</si>
  <si>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</si>
  <si>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</si>
  <si>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</si>
  <si>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</si>
  <si>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</si>
  <si>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</si>
  <si>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</si>
  <si>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</si>
  <si>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</si>
  <si>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</si>
  <si>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</si>
  <si>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</si>
  <si>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</si>
  <si>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</si>
  <si>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</si>
  <si>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</si>
  <si>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</si>
  <si>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</si>
  <si>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Уплата земельного и налога на имущество с организаций</t>
  </si>
  <si>
    <t>Жилищное хозяйство</t>
  </si>
  <si>
    <t>9930П49999</t>
  </si>
  <si>
    <t>Культура</t>
  </si>
  <si>
    <t>Социальная политика</t>
  </si>
  <si>
    <t>Межбюджетные трансферты</t>
  </si>
  <si>
    <t>Дорожный фонд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</si>
  <si>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</si>
  <si>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</si>
  <si>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</si>
  <si>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</si>
  <si>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</si>
  <si>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</si>
  <si>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образования "Баяндай"</t>
  </si>
  <si>
    <t>Муниципальная целевая программа "Патриотическое воспитание молодёжи в МО "Баяндай"  на 2017 - 2019 годы"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</si>
  <si>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</si>
  <si>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</si>
  <si>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2019 - 2021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</si>
  <si>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</si>
  <si>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</si>
  <si>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</si>
  <si>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</si>
  <si>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</si>
  <si>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</si>
  <si>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99303S2430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</si>
  <si>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</si>
  <si>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</si>
  <si>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</si>
  <si>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</si>
  <si>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</si>
  <si>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</si>
  <si>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</si>
  <si>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</si>
  <si>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</si>
  <si>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</si>
  <si>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</si>
  <si>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</si>
  <si>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</si>
  <si>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</si>
  <si>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</si>
  <si>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</si>
  <si>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</si>
  <si>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</si>
  <si>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</si>
  <si>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</si>
  <si>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</si>
  <si>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</si>
  <si>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</si>
  <si>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</si>
  <si>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</si>
  <si>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</si>
  <si>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</si>
  <si>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</si>
  <si>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</si>
  <si>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</si>
  <si>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</si>
  <si>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</si>
  <si>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</si>
  <si>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</si>
  <si>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</si>
  <si>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</si>
  <si>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</si>
  <si>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</si>
  <si>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</si>
  <si>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</si>
  <si>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</si>
  <si>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</si>
  <si>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</si>
  <si>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Муниципальная программа "Чистая вода"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</si>
  <si>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</si>
  <si>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</si>
  <si>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</si>
  <si>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</si>
  <si>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</si>
  <si>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</si>
  <si>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</si>
  <si>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</si>
  <si>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</si>
  <si>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</si>
  <si>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Прочие мероприятия по благоустройству</t>
  </si>
  <si>
    <t>9930472320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</si>
  <si>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</si>
  <si>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</si>
  <si>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</si>
  <si>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</si>
  <si>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</si>
  <si>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</si>
  <si>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</si>
  <si>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</si>
  <si>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</si>
  <si>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</si>
  <si>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</si>
  <si>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</si>
  <si>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</si>
  <si>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</si>
  <si>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</si>
  <si>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</si>
  <si>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</si>
  <si>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</si>
  <si>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</si>
  <si>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</si>
  <si>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</si>
  <si>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</si>
  <si>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</si>
  <si>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</si>
  <si>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500</t>
  </si>
  <si>
    <t>Итого</t>
  </si>
  <si>
    <t xml:space="preserve"> КЛАССИФИКАЦИИ РАСХОДОВ БЮДЖЕТОВ НА 2020 ГОД</t>
  </si>
  <si>
    <t>ЦЕЛЕВЫМ СТАТЬЯМ И ВИДАМ РАСХОДОВ КЛАССИФИКАЦИИ РАСХОДОВ БЮДЖЕТОВ НА 2020 ГОД</t>
  </si>
  <si>
    <t>РАЗДЕЛАМ, ПОДРАЗДЕЛАМ КЛАССИФИКАЦИИ РАСХОДОВ БЮДЖЕТОВ В ВЕДОМСТВЕННОЙ СТРУКТУРЕ НА 2020 ГОД</t>
  </si>
  <si>
    <t xml:space="preserve">Источники внутреннего финансирования дефицита бюджета на 2020 год </t>
  </si>
  <si>
    <t>к Решению  Думы муниципального</t>
  </si>
  <si>
    <t>"О бюджете на 2020 год и на</t>
  </si>
  <si>
    <t>плановый период 2021-2022 годов"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</si>
  <si>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</si>
  <si>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</si>
  <si>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РФ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</si>
  <si>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</si>
  <si>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</si>
  <si>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000 01 02 00 00 05 0000 710</t>
  </si>
  <si>
    <t>Погашение кредитов,предоставленных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</si>
  <si>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</si>
  <si>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Российсколй Федерации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</si>
  <si>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</si>
  <si>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РФ</t>
  </si>
  <si>
    <t>000 01 03 00 00 00 0000 000</t>
  </si>
  <si>
    <t>Получение бюджетных   кредитов от других бюджетов бюджетной системы Российской Федерации  в валюте РФ</t>
  </si>
  <si>
    <t>000 01 03 01 00 00 0000 700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</si>
  <si>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</si>
  <si>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</si>
  <si>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РФ</t>
  </si>
  <si>
    <t>000 01 03 01 00 00 0000 800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</si>
  <si>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</si>
  <si>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000 01 03 01 00 10 0000 810</t>
  </si>
  <si>
    <t xml:space="preserve">Увеличение остатков  средств бюджетов  </t>
  </si>
  <si>
    <t xml:space="preserve">Увеличение прочих остатков  средств бюджетов  </t>
  </si>
  <si>
    <t xml:space="preserve">Уменьшение остатков  средств бюджетов  </t>
  </si>
  <si>
    <t xml:space="preserve">Уменьшение прочих остатков   средств бюджетов  </t>
  </si>
  <si>
    <t>000 01 05 02 00 10 0000 510</t>
  </si>
  <si>
    <t>000 01 05 02 00 10 0000 610</t>
  </si>
  <si>
    <t>993G572958</t>
  </si>
  <si>
    <t>от "23" декабря 2019 г. № 53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</si>
  <si>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</si>
  <si>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730</t>
  </si>
  <si>
    <t>Обслуживание муниципального долга</t>
  </si>
  <si>
    <t>852,853</t>
  </si>
  <si>
    <t>Муниципальная целевая программа "Патриотическое воспитание молодёжи в МО "Баяндай"  на 2020 - 2022 годы"</t>
  </si>
  <si>
    <t>Муниципальная программа "Пожарная безопасность на территории МО "Баяндай" на 2020 - 2022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</si>
  <si>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2020 - 2022 годы"</t>
  </si>
  <si>
    <t>Муниципальная программа "Организация и проведение оплачиваемых временных работ в МО "Баяндай" на 2020 год"</t>
  </si>
  <si>
    <t>Приложение № 1</t>
  </si>
  <si>
    <t xml:space="preserve"> Поступление доходов  бюджета МО "Баяндай" на 2020 год</t>
  </si>
  <si>
    <t>(тыс. рублей)</t>
  </si>
  <si>
    <t xml:space="preserve">Наименование 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</si>
  <si>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</si>
  <si>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</si>
  <si>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</si>
  <si>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</si>
  <si>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</si>
  <si>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</si>
  <si>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227,227/1и 228 Налогового кодекса  Российской Федерации. 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</si>
  <si>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</si>
  <si>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</si>
  <si>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</si>
  <si>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</si>
  <si>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</si>
  <si>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</si>
  <si>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</si>
  <si>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</si>
  <si>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</si>
  <si>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</si>
  <si>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</si>
  <si>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</si>
  <si>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</si>
  <si>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с налогоплательщиков, выбравших в качестве объекта налогообложения  доходы</t>
  </si>
  <si>
    <t xml:space="preserve">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</si>
  <si>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</si>
  <si>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</si>
  <si>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Единый сельскохозяйственный налог</t>
  </si>
  <si>
    <t>000 1 05 03000 01 1000 110</t>
  </si>
  <si>
    <t>НАЛОГИ НА ИМУЩЕСТВО</t>
  </si>
  <si>
    <t>000 1 06 00000 00 0000 000</t>
  </si>
  <si>
    <t>Налог на имущество физических лиц , взимаемый по ставкам , применяемым к объектам налогообложения, расположенным  в границах сельских поселений.</t>
  </si>
  <si>
    <t>000 1 06 01030 10 1000 110</t>
  </si>
  <si>
    <t>Транспортный налог</t>
  </si>
  <si>
    <t>1 06 04000 02 0000 110</t>
  </si>
  <si>
    <t>Транспортный налог с физических лиц</t>
  </si>
  <si>
    <t>1 06 04012 02 0000 110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</si>
  <si>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</si>
  <si>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</si>
  <si>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 сельских  поселений</t>
  </si>
  <si>
    <t>000 1 06 06033 10 1000 110</t>
  </si>
  <si>
    <t>Земельный налог с физических, обладающих земельным участком, расположенным в   границах сельских поселений</t>
  </si>
  <si>
    <t>000 1 06 06043 10 1000 110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</si>
  <si>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</si>
  <si>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</si>
  <si>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за земли после разграничениягосударственной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</si>
  <si>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</si>
  <si>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Арендная плата и поступления от продажи права на заключение договоров аренды земли, находящиеся в собственности поселений</t>
  </si>
  <si>
    <t>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</si>
  <si>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</si>
  <si>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</si>
  <si>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</si>
  <si>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1 11 05035 10 0000 120</t>
  </si>
  <si>
    <t>ПРОЧИЕ НЕНАЛОГОВЫЕ ДОХОДЫ</t>
  </si>
  <si>
    <t>1 17 00000 00 0000 000</t>
  </si>
  <si>
    <t>Прочие неналоговые доходы</t>
  </si>
  <si>
    <t>1 17 05000 00 0000 180</t>
  </si>
  <si>
    <t>Прочие неналоговые доходы бюджетов поселений</t>
  </si>
  <si>
    <t>1 17 05050 10 0000 180</t>
  </si>
  <si>
    <t>ГОСУДАРСТВЕННАЯ ПОШЛИНА</t>
  </si>
  <si>
    <t>000 1 08 00000 00 0000 000</t>
  </si>
  <si>
    <t>Государственная пошлина за совершение нотариальных действий долж лицами органов местного самоуправления, уполномоченными в соотв-и с законодательными актами РФ на совершение нотариальных действей</t>
  </si>
  <si>
    <t>000 1 08 04020 01 1000 110</t>
  </si>
  <si>
    <t>БЕЗВОЗМЕЗДНЫЕ ПОСТУПЛЕНИЯ ОТ ДРУГИХ БЮДЖЕТОВ БЮДЖЕТНОЙ СИСТЕМЫ РОССИЙСКОЙ ФЕДЕРАЦИИ</t>
  </si>
  <si>
    <t xml:space="preserve"> 000 2 00 00000 00 0000 000</t>
  </si>
  <si>
    <t>000 2 02 00000 00 0000 000</t>
  </si>
  <si>
    <t>Дотации бюджетам субъектов РФ и муниципальных образований</t>
  </si>
  <si>
    <t>000 2 02 10000 00 0000 150</t>
  </si>
  <si>
    <t>Дотации бюджетам поселений на выравнивание бюджетной обеспеченности</t>
  </si>
  <si>
    <t>000 2 02 15001 10 0000 150</t>
  </si>
  <si>
    <t>Дотации бюджетам поселений на поддержку мер по обеспечению сбалансированности бюджетов</t>
  </si>
  <si>
    <t>000 2 02 15002 10  0000 150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</si>
  <si>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</si>
  <si>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</si>
  <si>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</si>
  <si>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</si>
  <si>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</si>
  <si>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Прочие субсидии бюджетам сельских поселений</t>
  </si>
  <si>
    <t>000 2 22 29999 10 0000 150</t>
  </si>
  <si>
    <t>Субвенции бюджетам субъектов Российской Федерации и муниципальных образований</t>
  </si>
  <si>
    <t>000 2 02 030000 00 0000 150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</si>
  <si>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</si>
  <si>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</si>
  <si>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Федерации.</t>
  </si>
  <si>
    <t>000 2 02 30024 10 0000 150</t>
  </si>
  <si>
    <t>000 2 02 40000 00 0000 150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</si>
  <si>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</si>
  <si>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
</t>
  </si>
  <si>
    <t>Итого доходов</t>
  </si>
  <si>
    <t>000 2 02 25243 10 0000 150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</si>
  <si>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</si>
  <si>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</si>
  <si>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Муниципальная программа "Организация и проведение оплачиваемых временных работ в МО "Баяндай" на 2018-2020 годы"</t>
  </si>
  <si>
    <t>Муниципальная программа "Развитие сети автомобильных дорог общего пользования в МО "Баяндай" на 2018 - 2020 г.г."</t>
  </si>
  <si>
    <t>993F255551</t>
  </si>
  <si>
    <t>993G552430</t>
  </si>
  <si>
    <t>Мероприятия местных инициатив граждан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</si>
</sst>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>
      <alignment horizontal="left" vertical="top" wrapText="1"/>
      <protection/>
    </xf>
    <xf numFmtId="49" fontId="40" fillId="19" borderId="1">
      <alignment horizontal="center" vertical="top" shrinkToFit="1"/>
      <protection/>
    </xf>
    <xf numFmtId="4" fontId="40" fillId="19" borderId="1">
      <alignment horizontal="right" vertical="top" shrinkToFit="1"/>
      <protection/>
    </xf>
    <xf numFmtId="0" fontId="41" fillId="19" borderId="1">
      <alignment horizontal="right" vertical="top" wrapText="1"/>
      <protection/>
    </xf>
    <xf numFmtId="4" fontId="41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0" fontId="44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0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0" fontId="0" fillId="0" borderId="15" xfId="0" applyBorder="1" applyAlignment="1">
      <alignment horizontal="center" vertical="top" wrapText="1"/>
    </xf>
    <xf numFmtId="172" fontId="11" fillId="0" borderId="15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0" fontId="0" fillId="0" borderId="14" xfId="0" applyBorder="1" applyAlignment="1">
      <alignment/>
    </xf>
    <xf numFmtId="172" fontId="11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172" fontId="11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49" fontId="12" fillId="0" borderId="23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9" fontId="11" fillId="0" borderId="15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0" fontId="40" fillId="19" borderId="11" xfId="33" applyNumberFormat="1" applyBorder="1" applyProtection="1">
      <alignment horizontal="left" vertical="top" wrapText="1"/>
      <protection/>
    </xf>
    <xf numFmtId="49" fontId="15" fillId="19" borderId="1" xfId="34" applyNumberFormat="1" applyFont="1" applyProtection="1">
      <alignment horizontal="center" vertical="top" shrinkToFit="1"/>
      <protection/>
    </xf>
    <xf numFmtId="49" fontId="40" fillId="19" borderId="1" xfId="34" applyNumberFormat="1" applyProtection="1">
      <alignment horizontal="center" vertical="top" shrinkToFit="1"/>
      <protection/>
    </xf>
    <xf numFmtId="0" fontId="15" fillId="19" borderId="11" xfId="33" applyNumberFormat="1" applyFont="1" applyBorder="1" applyProtection="1">
      <alignment horizontal="left" vertical="top" wrapText="1"/>
      <protection/>
    </xf>
    <xf numFmtId="0" fontId="15" fillId="33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0" fillId="19" borderId="11" xfId="33" applyNumberFormat="1" applyFont="1" applyBorder="1" applyProtection="1">
      <alignment horizontal="left" vertical="top" wrapText="1"/>
      <protection/>
    </xf>
    <xf numFmtId="0" fontId="15" fillId="33" borderId="15" xfId="0" applyFont="1" applyFill="1" applyBorder="1" applyAlignment="1">
      <alignment horizontal="left" vertical="center" wrapText="1"/>
    </xf>
    <xf numFmtId="0" fontId="40" fillId="19" borderId="11" xfId="33" applyNumberFormat="1" applyFont="1" applyBorder="1" applyProtection="1">
      <alignment horizontal="left" vertical="top" wrapText="1"/>
      <protection/>
    </xf>
    <xf numFmtId="4" fontId="41" fillId="20" borderId="1" xfId="37" applyNumberFormat="1" applyProtection="1">
      <alignment horizontal="right" vertical="top" shrinkToFit="1"/>
      <protection/>
    </xf>
    <xf numFmtId="172" fontId="11" fillId="0" borderId="32" xfId="0" applyNumberFormat="1" applyFont="1" applyBorder="1" applyAlignment="1">
      <alignment/>
    </xf>
    <xf numFmtId="172" fontId="40" fillId="19" borderId="1" xfId="35" applyNumberFormat="1" applyProtection="1">
      <alignment horizontal="right" vertical="top" shrinkToFit="1"/>
      <protection/>
    </xf>
    <xf numFmtId="172" fontId="41" fillId="20" borderId="1" xfId="37" applyNumberFormat="1" applyProtection="1">
      <alignment horizontal="right" vertical="top" shrinkToFit="1"/>
      <protection/>
    </xf>
    <xf numFmtId="172" fontId="15" fillId="0" borderId="15" xfId="0" applyNumberFormat="1" applyFont="1" applyFill="1" applyBorder="1" applyAlignment="1">
      <alignment horizontal="right" vertical="center" wrapText="1"/>
    </xf>
    <xf numFmtId="172" fontId="15" fillId="0" borderId="15" xfId="0" applyNumberFormat="1" applyFont="1" applyFill="1" applyBorder="1" applyAlignment="1">
      <alignment horizontal="right" wrapText="1"/>
    </xf>
    <xf numFmtId="172" fontId="11" fillId="0" borderId="15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172" fontId="5" fillId="0" borderId="34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32" xfId="0" applyFont="1" applyBorder="1" applyAlignment="1">
      <alignment/>
    </xf>
    <xf numFmtId="49" fontId="11" fillId="0" borderId="21" xfId="0" applyNumberFormat="1" applyFont="1" applyBorder="1" applyAlignment="1">
      <alignment horizontal="center"/>
    </xf>
    <xf numFmtId="172" fontId="11" fillId="0" borderId="3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3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172" fontId="11" fillId="0" borderId="34" xfId="0" applyNumberFormat="1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12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 wrapText="1"/>
    </xf>
    <xf numFmtId="49" fontId="2" fillId="33" borderId="34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1" fontId="12" fillId="0" borderId="34" xfId="0" applyNumberFormat="1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57" fillId="19" borderId="21" xfId="34" applyNumberFormat="1" applyFont="1" applyBorder="1" applyProtection="1">
      <alignment horizontal="center" vertical="top" shrinkToFit="1"/>
      <protection/>
    </xf>
    <xf numFmtId="49" fontId="14" fillId="19" borderId="34" xfId="34" applyNumberFormat="1" applyFont="1" applyBorder="1" applyProtection="1">
      <alignment horizontal="center" vertical="top" shrinkToFit="1"/>
      <protection/>
    </xf>
    <xf numFmtId="0" fontId="11" fillId="0" borderId="20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57" fillId="19" borderId="18" xfId="34" applyNumberFormat="1" applyFont="1" applyBorder="1" applyProtection="1">
      <alignment horizontal="center" vertical="top" shrinkToFit="1"/>
      <protection/>
    </xf>
    <xf numFmtId="49" fontId="11" fillId="0" borderId="2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/>
    </xf>
    <xf numFmtId="0" fontId="5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177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7" fontId="2" fillId="0" borderId="15" xfId="0" applyNumberFormat="1" applyFont="1" applyBorder="1" applyAlignment="1">
      <alignment horizontal="right" wrapText="1"/>
    </xf>
    <xf numFmtId="4" fontId="1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40" fillId="19" borderId="21" xfId="33" applyNumberFormat="1" applyFont="1" applyBorder="1" applyProtection="1">
      <alignment horizontal="left" vertical="top" wrapText="1"/>
      <protection/>
    </xf>
    <xf numFmtId="0" fontId="16" fillId="0" borderId="18" xfId="0" applyFont="1" applyBorder="1" applyAlignment="1">
      <alignment wrapText="1"/>
    </xf>
    <xf numFmtId="0" fontId="58" fillId="19" borderId="18" xfId="33" applyNumberFormat="1" applyFont="1" applyBorder="1" applyProtection="1">
      <alignment horizontal="left" vertical="top" wrapText="1"/>
      <protection/>
    </xf>
    <xf numFmtId="0" fontId="16" fillId="0" borderId="21" xfId="0" applyFont="1" applyBorder="1" applyAlignment="1">
      <alignment wrapText="1"/>
    </xf>
    <xf numFmtId="0" fontId="0" fillId="0" borderId="0" xfId="0" applyFont="1" applyBorder="1" applyAlignment="1">
      <alignment/>
    </xf>
    <xf numFmtId="0" fontId="58" fillId="19" borderId="0" xfId="33" applyNumberFormat="1" applyFont="1" applyBorder="1" applyProtection="1">
      <alignment horizontal="left" vertical="top" wrapText="1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 applyProtection="1">
      <alignment vertical="top" wrapText="1"/>
      <protection locked="0"/>
    </xf>
    <xf numFmtId="3" fontId="17" fillId="0" borderId="15" xfId="0" applyNumberFormat="1" applyFont="1" applyFill="1" applyBorder="1" applyAlignment="1" applyProtection="1">
      <alignment horizontal="center" vertical="center" wrapText="1"/>
      <protection/>
    </xf>
    <xf numFmtId="177" fontId="6" fillId="0" borderId="15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 applyProtection="1">
      <alignment vertical="top" wrapText="1"/>
      <protection locked="0"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177" fontId="17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0" fontId="17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17" fillId="33" borderId="15" xfId="0" applyFont="1" applyFill="1" applyBorder="1" applyAlignment="1">
      <alignment horizontal="left" vertical="top" wrapText="1"/>
    </xf>
    <xf numFmtId="3" fontId="17" fillId="33" borderId="15" xfId="0" applyNumberFormat="1" applyFont="1" applyFill="1" applyBorder="1" applyAlignment="1" applyProtection="1">
      <alignment horizontal="center" vertical="center"/>
      <protection locked="0"/>
    </xf>
    <xf numFmtId="177" fontId="17" fillId="33" borderId="15" xfId="67" applyNumberFormat="1" applyFont="1" applyFill="1" applyBorder="1" applyAlignment="1">
      <alignment horizontal="right" vertical="center"/>
    </xf>
    <xf numFmtId="1" fontId="17" fillId="0" borderId="15" xfId="0" applyNumberFormat="1" applyFont="1" applyFill="1" applyBorder="1" applyAlignment="1">
      <alignment wrapText="1"/>
    </xf>
    <xf numFmtId="1" fontId="17" fillId="0" borderId="15" xfId="0" applyNumberFormat="1" applyFont="1" applyFill="1" applyBorder="1" applyAlignment="1" applyProtection="1">
      <alignment horizontal="center" vertical="center"/>
      <protection locked="0"/>
    </xf>
    <xf numFmtId="172" fontId="17" fillId="0" borderId="15" xfId="67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wrapText="1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67" applyNumberFormat="1" applyFont="1" applyFill="1" applyBorder="1" applyAlignment="1">
      <alignment horizontal="right" vertical="center"/>
    </xf>
    <xf numFmtId="1" fontId="17" fillId="0" borderId="15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7" xfId="0" applyNumberFormat="1" applyFont="1" applyFill="1" applyBorder="1" applyAlignment="1">
      <alignment wrapText="1"/>
    </xf>
    <xf numFmtId="172" fontId="40" fillId="19" borderId="1" xfId="35" applyNumberFormat="1" applyAlignment="1" applyProtection="1">
      <alignment horizontal="center" vertical="top" shrinkToFit="1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1" fillId="19" borderId="11" xfId="36" applyNumberFormat="1" applyBorder="1" applyProtection="1">
      <alignment horizontal="right" vertical="top" wrapText="1"/>
      <protection/>
    </xf>
    <xf numFmtId="0" fontId="41" fillId="19" borderId="38" xfId="36" applyNumberFormat="1" applyBorder="1" applyProtection="1">
      <alignment horizontal="right" vertical="top" wrapText="1"/>
      <protection/>
    </xf>
    <xf numFmtId="0" fontId="41" fillId="19" borderId="39" xfId="36" applyNumberFormat="1" applyBorder="1" applyProtection="1">
      <alignment horizontal="right" vertical="top" wrapText="1"/>
      <protection/>
    </xf>
    <xf numFmtId="0" fontId="13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37">
      <selection activeCell="F56" sqref="F56"/>
    </sheetView>
  </sheetViews>
  <sheetFormatPr defaultColWidth="9.00390625" defaultRowHeight="12.75"/>
  <cols>
    <col min="1" max="1" width="92.125" style="183" customWidth="1"/>
    <col min="2" max="2" width="30.75390625" style="183" customWidth="1"/>
    <col min="3" max="3" width="13.00390625" style="183" customWidth="1"/>
  </cols>
  <sheetData>
    <row r="1" spans="1:3" ht="15">
      <c r="A1" s="182"/>
      <c r="B1" s="182" t="s">
        <v>264</v>
      </c>
      <c r="C1" s="182"/>
    </row>
    <row r="2" spans="1:3" ht="15">
      <c r="A2" s="182"/>
      <c r="B2" s="163" t="s">
        <v>225</v>
      </c>
      <c r="C2" s="182"/>
    </row>
    <row r="3" spans="1:3" ht="15">
      <c r="A3" s="182"/>
      <c r="B3" s="163" t="s">
        <v>127</v>
      </c>
      <c r="C3" s="182"/>
    </row>
    <row r="4" spans="1:3" ht="15">
      <c r="A4" s="182"/>
      <c r="B4" s="163" t="s">
        <v>226</v>
      </c>
      <c r="C4" s="182"/>
    </row>
    <row r="5" spans="1:3" ht="15">
      <c r="A5" s="182"/>
      <c r="B5" s="163" t="s">
        <v>227</v>
      </c>
      <c r="C5" s="182"/>
    </row>
    <row r="6" spans="1:3" ht="15">
      <c r="A6" s="182"/>
      <c r="B6" s="163" t="s">
        <v>255</v>
      </c>
      <c r="C6" s="182"/>
    </row>
    <row r="7" spans="1:3" ht="15">
      <c r="A7" s="182"/>
      <c r="C7" s="182"/>
    </row>
    <row r="8" spans="1:3" ht="14.25">
      <c r="A8" s="210" t="s">
        <v>265</v>
      </c>
      <c r="B8" s="210"/>
      <c r="C8" s="210"/>
    </row>
    <row r="9" spans="1:3" ht="15">
      <c r="A9" s="182"/>
      <c r="B9" s="182"/>
      <c r="C9" s="184" t="s">
        <v>266</v>
      </c>
    </row>
    <row r="10" spans="1:3" ht="42.75">
      <c r="A10" s="185" t="s">
        <v>267</v>
      </c>
      <c r="B10" s="186" t="s">
        <v>268</v>
      </c>
      <c r="C10" s="187" t="s">
        <v>0</v>
      </c>
    </row>
    <row r="11" spans="1:3" ht="15">
      <c r="A11" s="188" t="s">
        <v>269</v>
      </c>
      <c r="B11" s="189" t="s">
        <v>270</v>
      </c>
      <c r="C11" s="190">
        <f>C12+C15+C20+C24+C31+C36+C39+C13</f>
        <v>10969.7</v>
      </c>
    </row>
    <row r="12" spans="1:3" ht="15">
      <c r="A12" s="188" t="s">
        <v>271</v>
      </c>
      <c r="B12" s="189"/>
      <c r="C12" s="190"/>
    </row>
    <row r="13" spans="1:3" ht="15">
      <c r="A13" s="191" t="s">
        <v>272</v>
      </c>
      <c r="B13" s="192" t="s">
        <v>273</v>
      </c>
      <c r="C13" s="190">
        <f>C14</f>
        <v>3831</v>
      </c>
    </row>
    <row r="14" spans="1:3" ht="46.5" customHeight="1">
      <c r="A14" s="191" t="s">
        <v>274</v>
      </c>
      <c r="B14" s="189" t="s">
        <v>275</v>
      </c>
      <c r="C14" s="193">
        <f>3697.6+133.4</f>
        <v>3831</v>
      </c>
    </row>
    <row r="15" spans="1:3" ht="28.5">
      <c r="A15" s="188" t="s">
        <v>276</v>
      </c>
      <c r="B15" s="192" t="s">
        <v>277</v>
      </c>
      <c r="C15" s="190">
        <f>C16+C17+C18+C19</f>
        <v>3293.9</v>
      </c>
    </row>
    <row r="16" spans="1:3" ht="44.25" customHeight="1">
      <c r="A16" s="191" t="s">
        <v>278</v>
      </c>
      <c r="B16" s="189" t="s">
        <v>279</v>
      </c>
      <c r="C16" s="193">
        <v>1500</v>
      </c>
    </row>
    <row r="17" spans="1:3" ht="60" customHeight="1">
      <c r="A17" s="191" t="s">
        <v>280</v>
      </c>
      <c r="B17" s="189" t="s">
        <v>281</v>
      </c>
      <c r="C17" s="193">
        <v>9.3</v>
      </c>
    </row>
    <row r="18" spans="1:3" ht="45">
      <c r="A18" s="191" t="s">
        <v>282</v>
      </c>
      <c r="B18" s="189" t="s">
        <v>283</v>
      </c>
      <c r="C18" s="193">
        <v>2014.3</v>
      </c>
    </row>
    <row r="19" spans="1:3" ht="45" customHeight="1">
      <c r="A19" s="191" t="s">
        <v>284</v>
      </c>
      <c r="B19" s="189" t="s">
        <v>285</v>
      </c>
      <c r="C19" s="193">
        <v>-229.7</v>
      </c>
    </row>
    <row r="20" spans="1:3" ht="14.25">
      <c r="A20" s="188" t="s">
        <v>286</v>
      </c>
      <c r="B20" s="192" t="s">
        <v>287</v>
      </c>
      <c r="C20" s="190">
        <f>C23</f>
        <v>135.3</v>
      </c>
    </row>
    <row r="21" spans="1:3" ht="17.25" customHeight="1">
      <c r="A21" s="191" t="s">
        <v>288</v>
      </c>
      <c r="B21" s="189" t="s">
        <v>289</v>
      </c>
      <c r="C21" s="193">
        <v>0</v>
      </c>
    </row>
    <row r="22" spans="1:3" ht="30">
      <c r="A22" s="191" t="s">
        <v>290</v>
      </c>
      <c r="B22" s="189" t="s">
        <v>291</v>
      </c>
      <c r="C22" s="193">
        <v>0</v>
      </c>
    </row>
    <row r="23" spans="1:3" ht="15">
      <c r="A23" s="191" t="s">
        <v>292</v>
      </c>
      <c r="B23" s="189" t="s">
        <v>293</v>
      </c>
      <c r="C23" s="193">
        <v>135.3</v>
      </c>
    </row>
    <row r="24" spans="1:3" ht="15">
      <c r="A24" s="188" t="s">
        <v>294</v>
      </c>
      <c r="B24" s="189" t="s">
        <v>295</v>
      </c>
      <c r="C24" s="190">
        <f>C25+C28</f>
        <v>3709.5</v>
      </c>
    </row>
    <row r="25" spans="1:3" ht="30">
      <c r="A25" s="191" t="s">
        <v>296</v>
      </c>
      <c r="B25" s="189" t="s">
        <v>297</v>
      </c>
      <c r="C25" s="193">
        <v>99.2</v>
      </c>
    </row>
    <row r="26" spans="1:3" ht="15">
      <c r="A26" s="191" t="s">
        <v>298</v>
      </c>
      <c r="B26" s="189" t="s">
        <v>299</v>
      </c>
      <c r="C26" s="193">
        <f>C27</f>
        <v>0</v>
      </c>
    </row>
    <row r="27" spans="1:3" ht="15">
      <c r="A27" s="191" t="s">
        <v>300</v>
      </c>
      <c r="B27" s="189" t="s">
        <v>301</v>
      </c>
      <c r="C27" s="193"/>
    </row>
    <row r="28" spans="1:3" ht="15">
      <c r="A28" s="191" t="s">
        <v>302</v>
      </c>
      <c r="B28" s="189" t="s">
        <v>303</v>
      </c>
      <c r="C28" s="193">
        <f>C29+C30</f>
        <v>3610.3</v>
      </c>
    </row>
    <row r="29" spans="1:3" ht="30">
      <c r="A29" s="191" t="s">
        <v>304</v>
      </c>
      <c r="B29" s="189" t="s">
        <v>305</v>
      </c>
      <c r="C29" s="193">
        <v>3300</v>
      </c>
    </row>
    <row r="30" spans="1:3" ht="30">
      <c r="A30" s="191" t="s">
        <v>306</v>
      </c>
      <c r="B30" s="189" t="s">
        <v>307</v>
      </c>
      <c r="C30" s="193">
        <v>310.3</v>
      </c>
    </row>
    <row r="31" spans="1:3" ht="28.5">
      <c r="A31" s="188" t="s">
        <v>308</v>
      </c>
      <c r="B31" s="189" t="s">
        <v>309</v>
      </c>
      <c r="C31" s="190">
        <f>C32+C35</f>
        <v>0</v>
      </c>
    </row>
    <row r="32" spans="1:3" ht="30.75" customHeight="1">
      <c r="A32" s="191" t="s">
        <v>310</v>
      </c>
      <c r="B32" s="189" t="s">
        <v>311</v>
      </c>
      <c r="C32" s="193">
        <v>0</v>
      </c>
    </row>
    <row r="33" spans="1:3" ht="30">
      <c r="A33" s="191" t="s">
        <v>312</v>
      </c>
      <c r="B33" s="189" t="s">
        <v>313</v>
      </c>
      <c r="C33" s="193">
        <v>0</v>
      </c>
    </row>
    <row r="34" spans="1:3" ht="49.5" customHeight="1">
      <c r="A34" s="191" t="s">
        <v>314</v>
      </c>
      <c r="B34" s="189" t="s">
        <v>315</v>
      </c>
      <c r="C34" s="193">
        <v>0</v>
      </c>
    </row>
    <row r="35" spans="1:3" ht="45">
      <c r="A35" s="191" t="s">
        <v>316</v>
      </c>
      <c r="B35" s="189" t="s">
        <v>317</v>
      </c>
      <c r="C35" s="193">
        <v>0</v>
      </c>
    </row>
    <row r="36" spans="1:3" ht="15">
      <c r="A36" s="188" t="s">
        <v>318</v>
      </c>
      <c r="B36" s="189" t="s">
        <v>319</v>
      </c>
      <c r="C36" s="190">
        <f>C37</f>
        <v>0</v>
      </c>
    </row>
    <row r="37" spans="1:3" ht="15">
      <c r="A37" s="191" t="s">
        <v>320</v>
      </c>
      <c r="B37" s="189" t="s">
        <v>321</v>
      </c>
      <c r="C37" s="193">
        <f>C38</f>
        <v>0</v>
      </c>
    </row>
    <row r="38" spans="1:3" ht="15">
      <c r="A38" s="191" t="s">
        <v>322</v>
      </c>
      <c r="B38" s="189" t="s">
        <v>323</v>
      </c>
      <c r="C38" s="193">
        <v>0</v>
      </c>
    </row>
    <row r="39" spans="1:3" ht="14.25">
      <c r="A39" s="188" t="s">
        <v>324</v>
      </c>
      <c r="B39" s="192" t="s">
        <v>325</v>
      </c>
      <c r="C39" s="190">
        <f>C40</f>
        <v>0</v>
      </c>
    </row>
    <row r="40" spans="1:3" ht="45">
      <c r="A40" s="191" t="s">
        <v>326</v>
      </c>
      <c r="B40" s="189" t="s">
        <v>327</v>
      </c>
      <c r="C40" s="193">
        <v>0</v>
      </c>
    </row>
    <row r="41" spans="1:3" ht="28.5">
      <c r="A41" s="194" t="s">
        <v>328</v>
      </c>
      <c r="B41" s="189" t="s">
        <v>329</v>
      </c>
      <c r="C41" s="190">
        <f>C42</f>
        <v>70721.3</v>
      </c>
    </row>
    <row r="42" spans="1:3" ht="30">
      <c r="A42" s="195" t="s">
        <v>328</v>
      </c>
      <c r="B42" s="189" t="s">
        <v>330</v>
      </c>
      <c r="C42" s="193">
        <f>C43+C51+C46+C54</f>
        <v>70721.3</v>
      </c>
    </row>
    <row r="43" spans="1:3" ht="14.25">
      <c r="A43" s="196" t="s">
        <v>331</v>
      </c>
      <c r="B43" s="192" t="s">
        <v>332</v>
      </c>
      <c r="C43" s="190">
        <f>C44+C45</f>
        <v>6293</v>
      </c>
    </row>
    <row r="44" spans="1:3" ht="15">
      <c r="A44" s="195" t="s">
        <v>333</v>
      </c>
      <c r="B44" s="189" t="s">
        <v>334</v>
      </c>
      <c r="C44" s="193">
        <f>5508.8+784.2</f>
        <v>6293</v>
      </c>
    </row>
    <row r="45" spans="1:3" ht="15" customHeight="1">
      <c r="A45" s="195" t="s">
        <v>335</v>
      </c>
      <c r="B45" s="189" t="s">
        <v>336</v>
      </c>
      <c r="C45" s="193">
        <v>0</v>
      </c>
    </row>
    <row r="46" spans="1:3" ht="28.5">
      <c r="A46" s="196" t="s">
        <v>337</v>
      </c>
      <c r="B46" s="192" t="s">
        <v>338</v>
      </c>
      <c r="C46" s="190">
        <f>C48+C50+C49+C47</f>
        <v>61999.8</v>
      </c>
    </row>
    <row r="47" spans="1:3" ht="30">
      <c r="A47" s="208" t="s">
        <v>355</v>
      </c>
      <c r="B47" s="189" t="s">
        <v>356</v>
      </c>
      <c r="C47" s="193">
        <v>57875</v>
      </c>
    </row>
    <row r="48" spans="1:3" ht="30">
      <c r="A48" s="195" t="s">
        <v>339</v>
      </c>
      <c r="B48" s="189" t="s">
        <v>354</v>
      </c>
      <c r="C48" s="193">
        <v>856.8</v>
      </c>
    </row>
    <row r="49" spans="1:3" ht="30">
      <c r="A49" s="197" t="s">
        <v>340</v>
      </c>
      <c r="B49" s="198" t="s">
        <v>341</v>
      </c>
      <c r="C49" s="199">
        <v>1618.8</v>
      </c>
    </row>
    <row r="50" spans="1:3" ht="15">
      <c r="A50" s="195" t="s">
        <v>342</v>
      </c>
      <c r="B50" s="189" t="s">
        <v>343</v>
      </c>
      <c r="C50" s="193">
        <f>1295.2+354</f>
        <v>1649.2</v>
      </c>
    </row>
    <row r="51" spans="1:3" ht="15.75" customHeight="1">
      <c r="A51" s="196" t="s">
        <v>344</v>
      </c>
      <c r="B51" s="192" t="s">
        <v>345</v>
      </c>
      <c r="C51" s="190">
        <f>C52+C53</f>
        <v>384.59999999999997</v>
      </c>
    </row>
    <row r="52" spans="1:3" ht="30">
      <c r="A52" s="195" t="s">
        <v>346</v>
      </c>
      <c r="B52" s="189" t="s">
        <v>347</v>
      </c>
      <c r="C52" s="193">
        <v>313.9</v>
      </c>
    </row>
    <row r="53" spans="1:3" ht="30">
      <c r="A53" s="200" t="s">
        <v>348</v>
      </c>
      <c r="B53" s="201" t="s">
        <v>349</v>
      </c>
      <c r="C53" s="202">
        <v>70.7</v>
      </c>
    </row>
    <row r="54" spans="1:3" ht="14.25">
      <c r="A54" s="203" t="s">
        <v>38</v>
      </c>
      <c r="B54" s="204" t="s">
        <v>350</v>
      </c>
      <c r="C54" s="205">
        <f>C55</f>
        <v>2043.9</v>
      </c>
    </row>
    <row r="55" spans="1:3" ht="47.25" customHeight="1">
      <c r="A55" s="206" t="s">
        <v>351</v>
      </c>
      <c r="B55" s="207" t="s">
        <v>352</v>
      </c>
      <c r="C55" s="202">
        <f>43.9+2000</f>
        <v>2043.9</v>
      </c>
    </row>
    <row r="56" spans="1:3" ht="15">
      <c r="A56" s="188" t="s">
        <v>353</v>
      </c>
      <c r="B56" s="189"/>
      <c r="C56" s="190">
        <f>C41+C11</f>
        <v>81691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zoomScalePageLayoutView="0" workbookViewId="0" topLeftCell="A61">
      <selection activeCell="D25" sqref="D25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64</v>
      </c>
    </row>
    <row r="2" ht="12.75">
      <c r="B2" s="163" t="s">
        <v>225</v>
      </c>
    </row>
    <row r="3" ht="12.75">
      <c r="B3" s="163" t="s">
        <v>127</v>
      </c>
    </row>
    <row r="4" ht="12.75">
      <c r="B4" s="163" t="s">
        <v>226</v>
      </c>
    </row>
    <row r="5" ht="12.75">
      <c r="B5" s="163" t="s">
        <v>227</v>
      </c>
    </row>
    <row r="6" ht="12.75">
      <c r="B6" s="163" t="s">
        <v>255</v>
      </c>
    </row>
    <row r="7" ht="12.75">
      <c r="B7" s="1"/>
    </row>
    <row r="8" spans="1:3" ht="12.75">
      <c r="A8" s="211" t="s">
        <v>14</v>
      </c>
      <c r="B8" s="211"/>
      <c r="C8" s="211"/>
    </row>
    <row r="9" spans="1:3" ht="12.75">
      <c r="A9" s="211" t="s">
        <v>221</v>
      </c>
      <c r="B9" s="211"/>
      <c r="C9" s="211"/>
    </row>
    <row r="10" spans="1:3" ht="12.75">
      <c r="A10" s="211"/>
      <c r="B10" s="211"/>
      <c r="C10" s="211"/>
    </row>
    <row r="11" spans="1:4" ht="12.75">
      <c r="A11" s="4"/>
      <c r="B11" s="5"/>
      <c r="D11" s="7" t="s">
        <v>53</v>
      </c>
    </row>
    <row r="12" spans="1:4" ht="12.75">
      <c r="A12" s="35" t="s">
        <v>54</v>
      </c>
      <c r="B12" s="36" t="s">
        <v>6</v>
      </c>
      <c r="C12" s="36" t="s">
        <v>68</v>
      </c>
      <c r="D12" s="37" t="s">
        <v>0</v>
      </c>
    </row>
    <row r="13" spans="1:4" ht="12.75">
      <c r="A13" s="38" t="s">
        <v>63</v>
      </c>
      <c r="B13" s="132"/>
      <c r="C13" s="39"/>
      <c r="D13" s="40">
        <f>D15+D48+D54+D66+D88+D99+D93+D82</f>
        <v>82670.29999999999</v>
      </c>
    </row>
    <row r="14" spans="1:4" ht="12.75">
      <c r="A14" s="77"/>
      <c r="B14" s="84"/>
      <c r="C14" s="84"/>
      <c r="D14" s="78"/>
    </row>
    <row r="15" spans="1:4" ht="12.75">
      <c r="A15" s="133" t="s">
        <v>1</v>
      </c>
      <c r="B15" s="85" t="s">
        <v>40</v>
      </c>
      <c r="C15" s="85"/>
      <c r="D15" s="79">
        <f>D17+D21+D30+D34+D37</f>
        <v>10796.499999999998</v>
      </c>
    </row>
    <row r="16" spans="1:4" ht="12.75">
      <c r="A16" s="134"/>
      <c r="B16" s="85"/>
      <c r="C16" s="85"/>
      <c r="D16" s="79"/>
    </row>
    <row r="17" spans="1:4" ht="12.75">
      <c r="A17" s="135" t="s">
        <v>122</v>
      </c>
      <c r="B17" s="86" t="s">
        <v>40</v>
      </c>
      <c r="C17" s="86" t="s">
        <v>41</v>
      </c>
      <c r="D17" s="80">
        <f>D18</f>
        <v>1207</v>
      </c>
    </row>
    <row r="18" spans="1:4" ht="25.5">
      <c r="A18" s="135" t="s">
        <v>123</v>
      </c>
      <c r="B18" s="86" t="s">
        <v>40</v>
      </c>
      <c r="C18" s="86" t="s">
        <v>41</v>
      </c>
      <c r="D18" s="80">
        <f>D19</f>
        <v>1207</v>
      </c>
    </row>
    <row r="19" spans="1:4" ht="25.5">
      <c r="A19" s="135" t="s">
        <v>69</v>
      </c>
      <c r="B19" s="86" t="s">
        <v>40</v>
      </c>
      <c r="C19" s="86" t="s">
        <v>41</v>
      </c>
      <c r="D19" s="80">
        <v>1207</v>
      </c>
    </row>
    <row r="20" spans="1:4" ht="12.75">
      <c r="A20" s="133"/>
      <c r="B20" s="85"/>
      <c r="C20" s="85"/>
      <c r="D20" s="79"/>
    </row>
    <row r="21" spans="1:4" ht="26.25" customHeight="1">
      <c r="A21" s="135" t="s">
        <v>124</v>
      </c>
      <c r="B21" s="86" t="s">
        <v>40</v>
      </c>
      <c r="C21" s="86" t="s">
        <v>42</v>
      </c>
      <c r="D21" s="80">
        <f>D22</f>
        <v>8987.999999999998</v>
      </c>
    </row>
    <row r="22" spans="1:4" ht="25.5">
      <c r="A22" s="135" t="s">
        <v>125</v>
      </c>
      <c r="B22" s="86" t="s">
        <v>40</v>
      </c>
      <c r="C22" s="86" t="s">
        <v>42</v>
      </c>
      <c r="D22" s="80">
        <f>D23</f>
        <v>8987.999999999998</v>
      </c>
    </row>
    <row r="23" spans="1:4" ht="12.75">
      <c r="A23" s="134" t="s">
        <v>70</v>
      </c>
      <c r="B23" s="86" t="s">
        <v>40</v>
      </c>
      <c r="C23" s="86" t="s">
        <v>42</v>
      </c>
      <c r="D23" s="80">
        <f>D24+D25+D26+D27+D28</f>
        <v>8987.999999999998</v>
      </c>
    </row>
    <row r="24" spans="1:4" ht="25.5">
      <c r="A24" s="135" t="s">
        <v>69</v>
      </c>
      <c r="B24" s="86" t="s">
        <v>40</v>
      </c>
      <c r="C24" s="86" t="s">
        <v>42</v>
      </c>
      <c r="D24" s="80">
        <v>8294.4</v>
      </c>
    </row>
    <row r="25" spans="1:4" ht="12.75">
      <c r="A25" s="136" t="s">
        <v>71</v>
      </c>
      <c r="B25" s="86" t="s">
        <v>40</v>
      </c>
      <c r="C25" s="86" t="s">
        <v>42</v>
      </c>
      <c r="D25" s="80">
        <v>688.3</v>
      </c>
    </row>
    <row r="26" spans="1:4" ht="26.25" customHeight="1">
      <c r="A26" s="136" t="s">
        <v>114</v>
      </c>
      <c r="B26" s="86" t="s">
        <v>40</v>
      </c>
      <c r="C26" s="86" t="s">
        <v>42</v>
      </c>
      <c r="D26" s="80">
        <v>3.9</v>
      </c>
    </row>
    <row r="27" spans="1:4" ht="12.75" customHeight="1">
      <c r="A27" s="136" t="s">
        <v>72</v>
      </c>
      <c r="B27" s="86" t="s">
        <v>40</v>
      </c>
      <c r="C27" s="86" t="s">
        <v>42</v>
      </c>
      <c r="D27" s="80">
        <v>0</v>
      </c>
    </row>
    <row r="28" spans="1:4" ht="12.75" customHeight="1">
      <c r="A28" s="136" t="s">
        <v>73</v>
      </c>
      <c r="B28" s="86" t="s">
        <v>40</v>
      </c>
      <c r="C28" s="86" t="s">
        <v>42</v>
      </c>
      <c r="D28" s="80">
        <v>1.4</v>
      </c>
    </row>
    <row r="29" spans="1:4" ht="12.75">
      <c r="A29" s="136"/>
      <c r="B29" s="86"/>
      <c r="C29" s="86"/>
      <c r="D29" s="80"/>
    </row>
    <row r="30" spans="1:4" ht="12.75">
      <c r="A30" s="133" t="s">
        <v>99</v>
      </c>
      <c r="B30" s="85" t="s">
        <v>40</v>
      </c>
      <c r="C30" s="85" t="s">
        <v>102</v>
      </c>
      <c r="D30" s="79">
        <f>D31+D32</f>
        <v>442.8</v>
      </c>
    </row>
    <row r="31" spans="1:4" ht="12" customHeight="1">
      <c r="A31" s="134" t="s">
        <v>100</v>
      </c>
      <c r="B31" s="86" t="s">
        <v>40</v>
      </c>
      <c r="C31" s="86" t="s">
        <v>102</v>
      </c>
      <c r="D31" s="80">
        <v>442.8</v>
      </c>
    </row>
    <row r="32" spans="1:4" ht="0.75" customHeight="1">
      <c r="A32" s="134" t="s">
        <v>101</v>
      </c>
      <c r="B32" s="86" t="s">
        <v>40</v>
      </c>
      <c r="C32" s="86" t="s">
        <v>102</v>
      </c>
      <c r="D32" s="80">
        <v>0</v>
      </c>
    </row>
    <row r="33" spans="1:4" ht="12.75" customHeight="1">
      <c r="A33" s="134"/>
      <c r="B33" s="86"/>
      <c r="C33" s="86"/>
      <c r="D33" s="80"/>
    </row>
    <row r="34" spans="1:4" ht="12" customHeight="1">
      <c r="A34" s="133" t="s">
        <v>74</v>
      </c>
      <c r="B34" s="85" t="s">
        <v>40</v>
      </c>
      <c r="C34" s="85" t="s">
        <v>51</v>
      </c>
      <c r="D34" s="79">
        <f>D35</f>
        <v>48</v>
      </c>
    </row>
    <row r="35" spans="1:4" ht="12.75">
      <c r="A35" s="136" t="s">
        <v>28</v>
      </c>
      <c r="B35" s="86" t="s">
        <v>40</v>
      </c>
      <c r="C35" s="86" t="s">
        <v>51</v>
      </c>
      <c r="D35" s="80">
        <v>48</v>
      </c>
    </row>
    <row r="36" spans="1:4" ht="12.75">
      <c r="A36" s="134"/>
      <c r="B36" s="86"/>
      <c r="C36" s="86"/>
      <c r="D36" s="80"/>
    </row>
    <row r="37" spans="1:4" ht="12.75">
      <c r="A37" s="133" t="s">
        <v>75</v>
      </c>
      <c r="B37" s="85" t="s">
        <v>40</v>
      </c>
      <c r="C37" s="85" t="s">
        <v>43</v>
      </c>
      <c r="D37" s="79">
        <f>D38+D40+D42+D43+D39+D41+D44+D45+D46</f>
        <v>110.7</v>
      </c>
    </row>
    <row r="38" spans="1:4" ht="12.75">
      <c r="A38" s="134" t="s">
        <v>76</v>
      </c>
      <c r="B38" s="86" t="s">
        <v>40</v>
      </c>
      <c r="C38" s="86" t="s">
        <v>43</v>
      </c>
      <c r="D38" s="80">
        <v>0.7</v>
      </c>
    </row>
    <row r="39" spans="1:4" ht="15" customHeight="1">
      <c r="A39" s="136" t="s">
        <v>260</v>
      </c>
      <c r="B39" s="86" t="s">
        <v>40</v>
      </c>
      <c r="C39" s="86" t="s">
        <v>43</v>
      </c>
      <c r="D39" s="80">
        <v>7</v>
      </c>
    </row>
    <row r="40" spans="1:4" ht="28.5" customHeight="1">
      <c r="A40" s="137" t="s">
        <v>256</v>
      </c>
      <c r="B40" s="86" t="s">
        <v>40</v>
      </c>
      <c r="C40" s="86" t="s">
        <v>43</v>
      </c>
      <c r="D40" s="80">
        <v>7</v>
      </c>
    </row>
    <row r="41" spans="1:4" ht="13.5" customHeight="1">
      <c r="A41" s="137" t="s">
        <v>263</v>
      </c>
      <c r="B41" s="86" t="s">
        <v>40</v>
      </c>
      <c r="C41" s="86" t="s">
        <v>43</v>
      </c>
      <c r="D41" s="80">
        <v>23</v>
      </c>
    </row>
    <row r="42" spans="1:4" ht="12" customHeight="1">
      <c r="A42" s="137" t="s">
        <v>261</v>
      </c>
      <c r="B42" s="86" t="s">
        <v>40</v>
      </c>
      <c r="C42" s="86" t="s">
        <v>43</v>
      </c>
      <c r="D42" s="80">
        <v>53</v>
      </c>
    </row>
    <row r="43" spans="1:4" ht="25.5" customHeight="1">
      <c r="A43" s="137" t="s">
        <v>78</v>
      </c>
      <c r="B43" s="86" t="s">
        <v>40</v>
      </c>
      <c r="C43" s="86" t="s">
        <v>43</v>
      </c>
      <c r="D43" s="80">
        <v>20</v>
      </c>
    </row>
    <row r="44" spans="1:4" ht="25.5" customHeight="1">
      <c r="A44" s="137" t="s">
        <v>129</v>
      </c>
      <c r="B44" s="86" t="s">
        <v>40</v>
      </c>
      <c r="C44" s="86" t="s">
        <v>43</v>
      </c>
      <c r="D44" s="80">
        <v>0</v>
      </c>
    </row>
    <row r="45" spans="1:4" ht="23.25" customHeight="1">
      <c r="A45" s="137" t="s">
        <v>130</v>
      </c>
      <c r="B45" s="86" t="s">
        <v>40</v>
      </c>
      <c r="C45" s="86" t="s">
        <v>43</v>
      </c>
      <c r="D45" s="80">
        <v>0</v>
      </c>
    </row>
    <row r="46" spans="1:4" ht="29.25" customHeight="1">
      <c r="A46" s="137" t="s">
        <v>131</v>
      </c>
      <c r="B46" s="86" t="s">
        <v>40</v>
      </c>
      <c r="C46" s="86" t="s">
        <v>43</v>
      </c>
      <c r="D46" s="80">
        <v>0</v>
      </c>
    </row>
    <row r="47" spans="1:4" ht="12.75">
      <c r="A47" s="134"/>
      <c r="B47" s="86"/>
      <c r="C47" s="86"/>
      <c r="D47" s="80"/>
    </row>
    <row r="48" spans="1:4" ht="15" customHeight="1">
      <c r="A48" s="133" t="s">
        <v>3</v>
      </c>
      <c r="B48" s="85" t="s">
        <v>41</v>
      </c>
      <c r="C48" s="85"/>
      <c r="D48" s="79">
        <f>D50</f>
        <v>313.90000000000003</v>
      </c>
    </row>
    <row r="49" spans="1:4" ht="13.5" customHeight="1">
      <c r="A49" s="134" t="s">
        <v>79</v>
      </c>
      <c r="B49" s="86" t="s">
        <v>41</v>
      </c>
      <c r="C49" s="86" t="s">
        <v>80</v>
      </c>
      <c r="D49" s="80">
        <f>D50</f>
        <v>313.90000000000003</v>
      </c>
    </row>
    <row r="50" spans="1:4" ht="12.75">
      <c r="A50" s="138" t="s">
        <v>126</v>
      </c>
      <c r="B50" s="86" t="s">
        <v>41</v>
      </c>
      <c r="C50" s="86" t="s">
        <v>80</v>
      </c>
      <c r="D50" s="80">
        <f>D51+D52</f>
        <v>313.90000000000003</v>
      </c>
    </row>
    <row r="51" spans="1:4" ht="25.5">
      <c r="A51" s="135" t="s">
        <v>81</v>
      </c>
      <c r="B51" s="86" t="s">
        <v>41</v>
      </c>
      <c r="C51" s="86" t="s">
        <v>80</v>
      </c>
      <c r="D51" s="80">
        <v>303.1</v>
      </c>
    </row>
    <row r="52" spans="1:4" ht="12.75">
      <c r="A52" s="136" t="s">
        <v>71</v>
      </c>
      <c r="B52" s="86" t="s">
        <v>41</v>
      </c>
      <c r="C52" s="86" t="s">
        <v>80</v>
      </c>
      <c r="D52" s="80">
        <v>10.8</v>
      </c>
    </row>
    <row r="53" spans="1:4" ht="9" customHeight="1">
      <c r="A53" s="138"/>
      <c r="B53" s="85"/>
      <c r="C53" s="85"/>
      <c r="D53" s="79"/>
    </row>
    <row r="54" spans="1:4" ht="13.5" customHeight="1">
      <c r="A54" s="139" t="s">
        <v>8</v>
      </c>
      <c r="B54" s="85" t="s">
        <v>42</v>
      </c>
      <c r="C54" s="85"/>
      <c r="D54" s="79">
        <f>D55+D58+D63</f>
        <v>3795.2999999999997</v>
      </c>
    </row>
    <row r="55" spans="1:4" ht="12.75">
      <c r="A55" s="134" t="s">
        <v>34</v>
      </c>
      <c r="B55" s="86" t="s">
        <v>42</v>
      </c>
      <c r="C55" s="86" t="s">
        <v>40</v>
      </c>
      <c r="D55" s="80">
        <f>D56+D57</f>
        <v>70</v>
      </c>
    </row>
    <row r="56" spans="1:4" ht="14.25" customHeight="1">
      <c r="A56" s="135" t="s">
        <v>81</v>
      </c>
      <c r="B56" s="86" t="s">
        <v>42</v>
      </c>
      <c r="C56" s="86" t="s">
        <v>40</v>
      </c>
      <c r="D56" s="80">
        <v>66.6</v>
      </c>
    </row>
    <row r="57" spans="1:4" ht="12.75">
      <c r="A57" s="136" t="s">
        <v>71</v>
      </c>
      <c r="B57" s="86" t="s">
        <v>42</v>
      </c>
      <c r="C57" s="86" t="s">
        <v>40</v>
      </c>
      <c r="D57" s="80">
        <v>3.4</v>
      </c>
    </row>
    <row r="58" spans="1:4" ht="13.5" customHeight="1">
      <c r="A58" s="137" t="s">
        <v>15</v>
      </c>
      <c r="B58" s="86" t="s">
        <v>42</v>
      </c>
      <c r="C58" s="86" t="s">
        <v>50</v>
      </c>
      <c r="D58" s="80">
        <f>D59+D60</f>
        <v>3724.6</v>
      </c>
    </row>
    <row r="59" spans="1:4" ht="14.25" customHeight="1">
      <c r="A59" s="136" t="s">
        <v>71</v>
      </c>
      <c r="B59" s="87" t="s">
        <v>42</v>
      </c>
      <c r="C59" s="87" t="s">
        <v>50</v>
      </c>
      <c r="D59" s="81">
        <v>0</v>
      </c>
    </row>
    <row r="60" spans="1:4" ht="12.75">
      <c r="A60" s="136" t="s">
        <v>120</v>
      </c>
      <c r="B60" s="87" t="s">
        <v>42</v>
      </c>
      <c r="C60" s="87" t="s">
        <v>50</v>
      </c>
      <c r="D60" s="81">
        <f>D61</f>
        <v>3724.6</v>
      </c>
    </row>
    <row r="61" spans="1:4" ht="25.5" customHeight="1">
      <c r="A61" s="136" t="s">
        <v>121</v>
      </c>
      <c r="B61" s="87" t="s">
        <v>42</v>
      </c>
      <c r="C61" s="87" t="s">
        <v>50</v>
      </c>
      <c r="D61" s="81">
        <f>D62</f>
        <v>3724.6</v>
      </c>
    </row>
    <row r="62" spans="1:4" ht="12.75">
      <c r="A62" s="136" t="s">
        <v>71</v>
      </c>
      <c r="B62" s="87" t="s">
        <v>42</v>
      </c>
      <c r="C62" s="87" t="s">
        <v>50</v>
      </c>
      <c r="D62" s="81">
        <f>3293.9+430.7</f>
        <v>3724.6</v>
      </c>
    </row>
    <row r="63" spans="1:4" ht="12.75">
      <c r="A63" s="140" t="s">
        <v>13</v>
      </c>
      <c r="B63" s="87" t="s">
        <v>42</v>
      </c>
      <c r="C63" s="87" t="s">
        <v>44</v>
      </c>
      <c r="D63" s="81">
        <f>D64</f>
        <v>0.7</v>
      </c>
    </row>
    <row r="64" spans="1:4" ht="12.75">
      <c r="A64" s="136" t="s">
        <v>71</v>
      </c>
      <c r="B64" s="87" t="s">
        <v>42</v>
      </c>
      <c r="C64" s="87" t="s">
        <v>44</v>
      </c>
      <c r="D64" s="81">
        <v>0.7</v>
      </c>
    </row>
    <row r="65" spans="1:4" ht="10.5" customHeight="1">
      <c r="A65" s="140"/>
      <c r="B65" s="87"/>
      <c r="C65" s="87"/>
      <c r="D65" s="81"/>
    </row>
    <row r="66" spans="1:4" ht="18.75" customHeight="1">
      <c r="A66" s="141" t="s">
        <v>11</v>
      </c>
      <c r="B66" s="88" t="s">
        <v>45</v>
      </c>
      <c r="C66" s="88"/>
      <c r="D66" s="82">
        <f>D67+D71+D76</f>
        <v>63561.200000000004</v>
      </c>
    </row>
    <row r="67" spans="1:4" ht="12.75">
      <c r="A67" s="138" t="s">
        <v>115</v>
      </c>
      <c r="B67" s="87" t="s">
        <v>45</v>
      </c>
      <c r="C67" s="87" t="s">
        <v>40</v>
      </c>
      <c r="D67" s="81">
        <f>D68+D69+D70</f>
        <v>0</v>
      </c>
    </row>
    <row r="68" spans="1:4" ht="25.5" hidden="1">
      <c r="A68" s="140" t="s">
        <v>82</v>
      </c>
      <c r="B68" s="87" t="s">
        <v>45</v>
      </c>
      <c r="C68" s="87" t="s">
        <v>40</v>
      </c>
      <c r="D68" s="81">
        <v>0</v>
      </c>
    </row>
    <row r="69" spans="1:4" ht="27" customHeight="1" hidden="1">
      <c r="A69" s="140" t="s">
        <v>83</v>
      </c>
      <c r="B69" s="87" t="s">
        <v>45</v>
      </c>
      <c r="C69" s="87" t="s">
        <v>40</v>
      </c>
      <c r="D69" s="81">
        <v>0</v>
      </c>
    </row>
    <row r="70" spans="1:4" ht="12.75" hidden="1">
      <c r="A70" s="136" t="s">
        <v>114</v>
      </c>
      <c r="B70" s="87" t="s">
        <v>45</v>
      </c>
      <c r="C70" s="87" t="s">
        <v>40</v>
      </c>
      <c r="D70" s="81">
        <v>0</v>
      </c>
    </row>
    <row r="71" spans="1:4" ht="12.75">
      <c r="A71" s="138" t="s">
        <v>4</v>
      </c>
      <c r="B71" s="87" t="s">
        <v>45</v>
      </c>
      <c r="C71" s="87" t="s">
        <v>41</v>
      </c>
      <c r="D71" s="81">
        <f>D72+D74+D73+D75</f>
        <v>59174.9</v>
      </c>
    </row>
    <row r="72" spans="1:4" ht="15" customHeight="1">
      <c r="A72" s="136" t="s">
        <v>71</v>
      </c>
      <c r="B72" s="87" t="s">
        <v>45</v>
      </c>
      <c r="C72" s="87" t="s">
        <v>41</v>
      </c>
      <c r="D72" s="81">
        <f>1117.4+1270.6</f>
        <v>2388</v>
      </c>
    </row>
    <row r="73" spans="1:4" ht="12.75">
      <c r="A73" s="136" t="s">
        <v>132</v>
      </c>
      <c r="B73" s="87" t="s">
        <v>45</v>
      </c>
      <c r="C73" s="87" t="s">
        <v>41</v>
      </c>
      <c r="D73" s="81">
        <v>56756.5</v>
      </c>
    </row>
    <row r="74" spans="1:4" ht="12.75">
      <c r="A74" s="136" t="s">
        <v>72</v>
      </c>
      <c r="B74" s="87" t="s">
        <v>45</v>
      </c>
      <c r="C74" s="87" t="s">
        <v>41</v>
      </c>
      <c r="D74" s="81">
        <v>30.4</v>
      </c>
    </row>
    <row r="75" spans="1:4" ht="12.75" hidden="1">
      <c r="A75" s="176" t="s">
        <v>73</v>
      </c>
      <c r="B75" s="87" t="s">
        <v>45</v>
      </c>
      <c r="C75" s="87" t="s">
        <v>41</v>
      </c>
      <c r="D75" s="81">
        <v>0</v>
      </c>
    </row>
    <row r="76" spans="1:4" ht="12.75">
      <c r="A76" s="138" t="s">
        <v>84</v>
      </c>
      <c r="B76" s="87" t="s">
        <v>45</v>
      </c>
      <c r="C76" s="87" t="s">
        <v>46</v>
      </c>
      <c r="D76" s="81">
        <f>D77+D79+D80+D78</f>
        <v>4386.300000000001</v>
      </c>
    </row>
    <row r="77" spans="1:4" ht="12.75">
      <c r="A77" s="136" t="s">
        <v>71</v>
      </c>
      <c r="B77" s="87" t="s">
        <v>45</v>
      </c>
      <c r="C77" s="87" t="s">
        <v>46</v>
      </c>
      <c r="D77" s="81">
        <f>3689.3+1200+254.6-1270.6</f>
        <v>3873.3000000000006</v>
      </c>
    </row>
    <row r="78" spans="1:4" ht="12.75">
      <c r="A78" s="48" t="s">
        <v>217</v>
      </c>
      <c r="B78" s="87" t="s">
        <v>45</v>
      </c>
      <c r="C78" s="87" t="s">
        <v>46</v>
      </c>
      <c r="D78" s="81">
        <v>12</v>
      </c>
    </row>
    <row r="79" spans="1:4" ht="12.75">
      <c r="A79" s="136" t="s">
        <v>114</v>
      </c>
      <c r="B79" s="87" t="s">
        <v>45</v>
      </c>
      <c r="C79" s="87" t="s">
        <v>46</v>
      </c>
      <c r="D79" s="81">
        <v>481</v>
      </c>
    </row>
    <row r="80" spans="1:4" ht="12.75">
      <c r="A80" s="177" t="s">
        <v>72</v>
      </c>
      <c r="B80" s="87" t="s">
        <v>45</v>
      </c>
      <c r="C80" s="87" t="s">
        <v>46</v>
      </c>
      <c r="D80" s="81">
        <v>20</v>
      </c>
    </row>
    <row r="81" spans="1:4" ht="12.75">
      <c r="A81" s="138"/>
      <c r="B81" s="87"/>
      <c r="C81" s="87"/>
      <c r="D81" s="81"/>
    </row>
    <row r="82" spans="1:4" ht="12.75">
      <c r="A82" s="141" t="s">
        <v>85</v>
      </c>
      <c r="B82" s="88" t="s">
        <v>47</v>
      </c>
      <c r="C82" s="88"/>
      <c r="D82" s="82">
        <f>D83</f>
        <v>3798</v>
      </c>
    </row>
    <row r="83" spans="1:4" ht="12.75">
      <c r="A83" s="141" t="s">
        <v>39</v>
      </c>
      <c r="B83" s="88" t="s">
        <v>47</v>
      </c>
      <c r="C83" s="88" t="s">
        <v>40</v>
      </c>
      <c r="D83" s="82">
        <f>D84</f>
        <v>3798</v>
      </c>
    </row>
    <row r="84" spans="1:4" ht="12.75">
      <c r="A84" s="138" t="s">
        <v>86</v>
      </c>
      <c r="B84" s="87" t="s">
        <v>47</v>
      </c>
      <c r="C84" s="87" t="s">
        <v>40</v>
      </c>
      <c r="D84" s="81">
        <f>D85+D86</f>
        <v>3798</v>
      </c>
    </row>
    <row r="85" spans="1:4" ht="15" customHeight="1">
      <c r="A85" s="142" t="s">
        <v>87</v>
      </c>
      <c r="B85" s="87" t="s">
        <v>47</v>
      </c>
      <c r="C85" s="87" t="s">
        <v>40</v>
      </c>
      <c r="D85" s="81">
        <f>1565+1200+529</f>
        <v>3294</v>
      </c>
    </row>
    <row r="86" spans="1:4" ht="12.75">
      <c r="A86" s="136" t="s">
        <v>206</v>
      </c>
      <c r="B86" s="87" t="s">
        <v>47</v>
      </c>
      <c r="C86" s="87" t="s">
        <v>40</v>
      </c>
      <c r="D86" s="81">
        <f>133.6+370.4</f>
        <v>504</v>
      </c>
    </row>
    <row r="87" spans="1:4" ht="12.75">
      <c r="A87" s="138"/>
      <c r="B87" s="87"/>
      <c r="C87" s="87"/>
      <c r="D87" s="81"/>
    </row>
    <row r="88" spans="1:4" ht="12.75">
      <c r="A88" s="133" t="s">
        <v>7</v>
      </c>
      <c r="B88" s="85" t="s">
        <v>48</v>
      </c>
      <c r="C88" s="85"/>
      <c r="D88" s="79">
        <f>D89</f>
        <v>120</v>
      </c>
    </row>
    <row r="89" spans="1:4" ht="12.75">
      <c r="A89" s="133" t="s">
        <v>9</v>
      </c>
      <c r="B89" s="86" t="s">
        <v>48</v>
      </c>
      <c r="C89" s="86"/>
      <c r="D89" s="79">
        <f>D90</f>
        <v>120</v>
      </c>
    </row>
    <row r="90" spans="1:4" ht="14.25" customHeight="1">
      <c r="A90" s="143" t="s">
        <v>88</v>
      </c>
      <c r="B90" s="85" t="s">
        <v>48</v>
      </c>
      <c r="C90" s="85"/>
      <c r="D90" s="79">
        <f>D91</f>
        <v>120</v>
      </c>
    </row>
    <row r="91" spans="1:4" ht="12.75">
      <c r="A91" s="136" t="s">
        <v>89</v>
      </c>
      <c r="B91" s="86" t="s">
        <v>48</v>
      </c>
      <c r="C91" s="86" t="s">
        <v>40</v>
      </c>
      <c r="D91" s="80">
        <v>120</v>
      </c>
    </row>
    <row r="92" spans="1:4" ht="12.75">
      <c r="A92" s="134"/>
      <c r="B92" s="86"/>
      <c r="C92" s="86"/>
      <c r="D92" s="80"/>
    </row>
    <row r="93" spans="1:4" ht="12.75">
      <c r="A93" s="133" t="s">
        <v>90</v>
      </c>
      <c r="B93" s="85" t="s">
        <v>51</v>
      </c>
      <c r="C93" s="85"/>
      <c r="D93" s="79">
        <f>D94</f>
        <v>91</v>
      </c>
    </row>
    <row r="94" spans="1:4" ht="12.75">
      <c r="A94" s="134" t="s">
        <v>10</v>
      </c>
      <c r="B94" s="86" t="s">
        <v>51</v>
      </c>
      <c r="C94" s="86" t="s">
        <v>40</v>
      </c>
      <c r="D94" s="80">
        <f>D95+D96+D97</f>
        <v>91</v>
      </c>
    </row>
    <row r="95" spans="1:4" ht="12.75">
      <c r="A95" s="136" t="s">
        <v>71</v>
      </c>
      <c r="B95" s="86" t="s">
        <v>51</v>
      </c>
      <c r="C95" s="86" t="s">
        <v>40</v>
      </c>
      <c r="D95" s="80">
        <v>80</v>
      </c>
    </row>
    <row r="96" spans="1:4" ht="12.75">
      <c r="A96" s="147" t="s">
        <v>217</v>
      </c>
      <c r="B96" s="86" t="s">
        <v>51</v>
      </c>
      <c r="C96" s="86" t="s">
        <v>40</v>
      </c>
      <c r="D96" s="80">
        <v>10</v>
      </c>
    </row>
    <row r="97" spans="1:4" ht="12.75">
      <c r="A97" s="149" t="s">
        <v>258</v>
      </c>
      <c r="B97" s="86" t="s">
        <v>51</v>
      </c>
      <c r="C97" s="86" t="s">
        <v>40</v>
      </c>
      <c r="D97" s="80">
        <v>1</v>
      </c>
    </row>
    <row r="98" spans="1:4" ht="12.75">
      <c r="A98" s="134"/>
      <c r="B98" s="86"/>
      <c r="C98" s="86"/>
      <c r="D98" s="80"/>
    </row>
    <row r="99" spans="1:4" ht="12.75">
      <c r="A99" s="133" t="s">
        <v>35</v>
      </c>
      <c r="B99" s="85" t="s">
        <v>49</v>
      </c>
      <c r="C99" s="85"/>
      <c r="D99" s="80">
        <f>D100</f>
        <v>194.4</v>
      </c>
    </row>
    <row r="100" spans="1:4" ht="12.75">
      <c r="A100" s="134" t="s">
        <v>38</v>
      </c>
      <c r="B100" s="86" t="s">
        <v>49</v>
      </c>
      <c r="C100" s="86" t="s">
        <v>46</v>
      </c>
      <c r="D100" s="80">
        <v>194.4</v>
      </c>
    </row>
    <row r="101" spans="1:4" ht="12.75">
      <c r="A101" s="144"/>
      <c r="B101" s="89"/>
      <c r="C101" s="89"/>
      <c r="D101" s="83"/>
    </row>
    <row r="102" spans="1:4" ht="12.75">
      <c r="A102" s="41"/>
      <c r="B102" s="74"/>
      <c r="C102" s="75"/>
      <c r="D102" s="76"/>
    </row>
    <row r="103" spans="1:4" ht="12.75">
      <c r="A103" s="44" t="s">
        <v>2</v>
      </c>
      <c r="B103" s="45"/>
      <c r="C103" s="46"/>
      <c r="D103" s="47">
        <f>D13</f>
        <v>82670.29999999999</v>
      </c>
    </row>
  </sheetData>
  <sheetProtection/>
  <mergeCells count="3">
    <mergeCell ref="A8:C8"/>
    <mergeCell ref="A9:C9"/>
    <mergeCell ref="A10:C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zoomScale="90" zoomScaleNormal="90" zoomScalePageLayoutView="0" workbookViewId="0" topLeftCell="A77">
      <selection activeCell="F81" sqref="F81"/>
    </sheetView>
  </sheetViews>
  <sheetFormatPr defaultColWidth="9.00390625" defaultRowHeight="12.75"/>
  <cols>
    <col min="1" max="1" width="109.253906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65</v>
      </c>
    </row>
    <row r="2" ht="12.75">
      <c r="C2" s="163" t="s">
        <v>225</v>
      </c>
    </row>
    <row r="3" ht="12.75">
      <c r="C3" s="163" t="s">
        <v>127</v>
      </c>
    </row>
    <row r="4" ht="12.75">
      <c r="C4" s="163" t="s">
        <v>226</v>
      </c>
    </row>
    <row r="5" ht="12.75">
      <c r="C5" s="163" t="s">
        <v>227</v>
      </c>
    </row>
    <row r="6" spans="3:8" ht="12.75">
      <c r="C6" s="163" t="s">
        <v>255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212" t="s">
        <v>52</v>
      </c>
      <c r="B8" s="212"/>
      <c r="C8" s="212"/>
      <c r="D8" s="212"/>
      <c r="E8" s="212"/>
      <c r="F8" s="212"/>
      <c r="G8" s="212"/>
      <c r="H8" s="212"/>
    </row>
    <row r="9" spans="1:8" ht="12.75">
      <c r="A9" s="211" t="s">
        <v>222</v>
      </c>
      <c r="B9" s="211"/>
      <c r="C9" s="211"/>
      <c r="D9" s="211"/>
      <c r="E9" s="211"/>
      <c r="F9" s="211"/>
      <c r="G9" s="211"/>
      <c r="H9" s="211"/>
    </row>
    <row r="10" spans="1:8" ht="12.75">
      <c r="A10" s="211"/>
      <c r="B10" s="211"/>
      <c r="C10" s="211"/>
      <c r="D10" s="211"/>
      <c r="E10" s="211"/>
      <c r="F10" s="211"/>
      <c r="G10" s="211"/>
      <c r="H10" s="211"/>
    </row>
    <row r="11" spans="1:7" ht="12.75">
      <c r="A11" s="4"/>
      <c r="B11" s="3"/>
      <c r="C11" s="5"/>
      <c r="D11" s="5"/>
      <c r="E11" s="5"/>
      <c r="F11" s="7" t="s">
        <v>53</v>
      </c>
      <c r="G11" s="5"/>
    </row>
    <row r="12" spans="1:6" ht="25.5">
      <c r="A12" s="8" t="s">
        <v>54</v>
      </c>
      <c r="B12" s="9" t="s">
        <v>6</v>
      </c>
      <c r="C12" s="9" t="s">
        <v>68</v>
      </c>
      <c r="D12" s="21" t="s">
        <v>12</v>
      </c>
      <c r="E12" s="21" t="s">
        <v>106</v>
      </c>
      <c r="F12" s="10" t="s">
        <v>0</v>
      </c>
    </row>
    <row r="13" spans="1:6" ht="12.75">
      <c r="A13" s="11" t="s">
        <v>63</v>
      </c>
      <c r="B13" s="12"/>
      <c r="C13" s="12"/>
      <c r="D13" s="12"/>
      <c r="E13" s="12"/>
      <c r="F13" s="13">
        <f>F15+F48+F54+F66+F95+F107+F100+F89</f>
        <v>82670.29999999999</v>
      </c>
    </row>
    <row r="14" spans="1:6" ht="15.75">
      <c r="A14" s="122"/>
      <c r="B14" s="32"/>
      <c r="C14" s="122"/>
      <c r="D14" s="111"/>
      <c r="E14" s="111"/>
      <c r="F14" s="92"/>
    </row>
    <row r="15" spans="1:6" ht="15.75">
      <c r="A15" s="146" t="s">
        <v>1</v>
      </c>
      <c r="B15" s="93" t="s">
        <v>40</v>
      </c>
      <c r="C15" s="123"/>
      <c r="D15" s="110" t="s">
        <v>96</v>
      </c>
      <c r="E15" s="110"/>
      <c r="F15" s="94">
        <f>F17+F21+F30+F34+F37</f>
        <v>10796.499999999998</v>
      </c>
    </row>
    <row r="16" spans="1:6" ht="15.75">
      <c r="A16" s="26"/>
      <c r="B16" s="93"/>
      <c r="C16" s="123"/>
      <c r="D16" s="112"/>
      <c r="E16" s="112"/>
      <c r="F16" s="94"/>
    </row>
    <row r="17" spans="1:6" ht="15.75">
      <c r="A17" s="147" t="s">
        <v>122</v>
      </c>
      <c r="B17" s="95" t="s">
        <v>40</v>
      </c>
      <c r="C17" s="124" t="s">
        <v>41</v>
      </c>
      <c r="D17" s="110" t="s">
        <v>18</v>
      </c>
      <c r="E17" s="110"/>
      <c r="F17" s="96">
        <f>F18</f>
        <v>1207</v>
      </c>
    </row>
    <row r="18" spans="1:6" ht="26.25">
      <c r="A18" s="147" t="s">
        <v>123</v>
      </c>
      <c r="B18" s="95" t="s">
        <v>40</v>
      </c>
      <c r="C18" s="124" t="s">
        <v>41</v>
      </c>
      <c r="D18" s="110" t="s">
        <v>18</v>
      </c>
      <c r="E18" s="110"/>
      <c r="F18" s="96">
        <f>F19</f>
        <v>1207</v>
      </c>
    </row>
    <row r="19" spans="1:6" ht="25.5">
      <c r="A19" s="148" t="s">
        <v>69</v>
      </c>
      <c r="B19" s="95" t="s">
        <v>40</v>
      </c>
      <c r="C19" s="124" t="s">
        <v>41</v>
      </c>
      <c r="D19" s="110" t="s">
        <v>18</v>
      </c>
      <c r="E19" s="110" t="s">
        <v>26</v>
      </c>
      <c r="F19" s="96">
        <v>1207</v>
      </c>
    </row>
    <row r="20" spans="1:6" ht="15.75">
      <c r="A20" s="146"/>
      <c r="B20" s="93"/>
      <c r="C20" s="123"/>
      <c r="D20" s="113"/>
      <c r="E20" s="113"/>
      <c r="F20" s="94"/>
    </row>
    <row r="21" spans="1:6" ht="26.25" customHeight="1">
      <c r="A21" s="147" t="s">
        <v>124</v>
      </c>
      <c r="B21" s="97" t="s">
        <v>40</v>
      </c>
      <c r="C21" s="125" t="s">
        <v>42</v>
      </c>
      <c r="D21" s="110" t="s">
        <v>17</v>
      </c>
      <c r="E21" s="110"/>
      <c r="F21" s="98">
        <f>F22</f>
        <v>8987.999999999998</v>
      </c>
    </row>
    <row r="22" spans="1:6" ht="26.25">
      <c r="A22" s="147" t="s">
        <v>125</v>
      </c>
      <c r="B22" s="97" t="s">
        <v>40</v>
      </c>
      <c r="C22" s="125" t="s">
        <v>42</v>
      </c>
      <c r="D22" s="110" t="s">
        <v>17</v>
      </c>
      <c r="E22" s="110"/>
      <c r="F22" s="98">
        <f>F23</f>
        <v>8987.999999999998</v>
      </c>
    </row>
    <row r="23" spans="1:6" ht="15.75">
      <c r="A23" s="149" t="s">
        <v>70</v>
      </c>
      <c r="B23" s="97" t="s">
        <v>40</v>
      </c>
      <c r="C23" s="125" t="s">
        <v>42</v>
      </c>
      <c r="D23" s="110" t="s">
        <v>17</v>
      </c>
      <c r="E23" s="110"/>
      <c r="F23" s="98">
        <f>F24+F25+F26+F27+F28</f>
        <v>8987.999999999998</v>
      </c>
    </row>
    <row r="24" spans="1:6" ht="25.5">
      <c r="A24" s="148" t="s">
        <v>69</v>
      </c>
      <c r="B24" s="97" t="s">
        <v>40</v>
      </c>
      <c r="C24" s="125" t="s">
        <v>42</v>
      </c>
      <c r="D24" s="110" t="s">
        <v>17</v>
      </c>
      <c r="E24" s="110" t="s">
        <v>26</v>
      </c>
      <c r="F24" s="98">
        <v>8294.4</v>
      </c>
    </row>
    <row r="25" spans="1:6" ht="15.75">
      <c r="A25" s="147" t="s">
        <v>71</v>
      </c>
      <c r="B25" s="97" t="s">
        <v>40</v>
      </c>
      <c r="C25" s="125" t="s">
        <v>42</v>
      </c>
      <c r="D25" s="110" t="s">
        <v>17</v>
      </c>
      <c r="E25" s="110" t="s">
        <v>16</v>
      </c>
      <c r="F25" s="98">
        <v>688.3</v>
      </c>
    </row>
    <row r="26" spans="1:6" ht="15.75">
      <c r="A26" s="147" t="s">
        <v>114</v>
      </c>
      <c r="B26" s="97" t="s">
        <v>40</v>
      </c>
      <c r="C26" s="124" t="s">
        <v>42</v>
      </c>
      <c r="D26" s="110" t="s">
        <v>17</v>
      </c>
      <c r="E26" s="110" t="s">
        <v>107</v>
      </c>
      <c r="F26" s="98">
        <v>3.9</v>
      </c>
    </row>
    <row r="27" spans="1:6" ht="15.75" hidden="1">
      <c r="A27" s="147" t="s">
        <v>72</v>
      </c>
      <c r="B27" s="97" t="s">
        <v>40</v>
      </c>
      <c r="C27" s="124" t="s">
        <v>42</v>
      </c>
      <c r="D27" s="110" t="s">
        <v>17</v>
      </c>
      <c r="E27" s="110" t="s">
        <v>108</v>
      </c>
      <c r="F27" s="98">
        <v>0</v>
      </c>
    </row>
    <row r="28" spans="1:6" ht="15" customHeight="1">
      <c r="A28" s="147" t="s">
        <v>73</v>
      </c>
      <c r="B28" s="97" t="s">
        <v>40</v>
      </c>
      <c r="C28" s="124" t="s">
        <v>42</v>
      </c>
      <c r="D28" s="110" t="s">
        <v>17</v>
      </c>
      <c r="E28" s="110" t="s">
        <v>109</v>
      </c>
      <c r="F28" s="98">
        <v>1.4</v>
      </c>
    </row>
    <row r="29" spans="1:6" ht="13.5" customHeight="1">
      <c r="A29" s="147"/>
      <c r="B29" s="97"/>
      <c r="C29" s="124"/>
      <c r="D29" s="110"/>
      <c r="E29" s="110"/>
      <c r="F29" s="98"/>
    </row>
    <row r="30" spans="1:6" ht="15.75" customHeight="1">
      <c r="A30" s="150" t="s">
        <v>99</v>
      </c>
      <c r="B30" s="99" t="s">
        <v>40</v>
      </c>
      <c r="C30" s="126" t="s">
        <v>102</v>
      </c>
      <c r="D30" s="110"/>
      <c r="E30" s="110"/>
      <c r="F30" s="98">
        <f>F31+F32</f>
        <v>442.8</v>
      </c>
    </row>
    <row r="31" spans="1:6" ht="15" customHeight="1">
      <c r="A31" s="26" t="s">
        <v>100</v>
      </c>
      <c r="B31" s="97" t="s">
        <v>40</v>
      </c>
      <c r="C31" s="125" t="s">
        <v>102</v>
      </c>
      <c r="D31" s="110" t="s">
        <v>104</v>
      </c>
      <c r="E31" s="110" t="s">
        <v>110</v>
      </c>
      <c r="F31" s="98">
        <v>442.8</v>
      </c>
    </row>
    <row r="32" spans="1:6" ht="12.75" customHeight="1">
      <c r="A32" s="26" t="s">
        <v>101</v>
      </c>
      <c r="B32" s="97" t="s">
        <v>40</v>
      </c>
      <c r="C32" s="125" t="s">
        <v>102</v>
      </c>
      <c r="D32" s="110" t="s">
        <v>104</v>
      </c>
      <c r="E32" s="110" t="s">
        <v>110</v>
      </c>
      <c r="F32" s="98">
        <v>0</v>
      </c>
    </row>
    <row r="33" spans="1:6" ht="14.25" customHeight="1">
      <c r="A33" s="149"/>
      <c r="B33" s="97"/>
      <c r="C33" s="125"/>
      <c r="D33" s="114"/>
      <c r="E33" s="110"/>
      <c r="F33" s="98"/>
    </row>
    <row r="34" spans="1:6" ht="15.75">
      <c r="A34" s="146" t="s">
        <v>74</v>
      </c>
      <c r="B34" s="93" t="s">
        <v>40</v>
      </c>
      <c r="C34" s="123" t="s">
        <v>51</v>
      </c>
      <c r="D34" s="114" t="s">
        <v>27</v>
      </c>
      <c r="E34" s="110"/>
      <c r="F34" s="94">
        <f>F35</f>
        <v>48</v>
      </c>
    </row>
    <row r="35" spans="1:6" ht="15.75">
      <c r="A35" s="147" t="s">
        <v>28</v>
      </c>
      <c r="B35" s="95" t="s">
        <v>40</v>
      </c>
      <c r="C35" s="124" t="s">
        <v>51</v>
      </c>
      <c r="D35" s="110" t="s">
        <v>19</v>
      </c>
      <c r="E35" s="110" t="s">
        <v>29</v>
      </c>
      <c r="F35" s="98">
        <v>48</v>
      </c>
    </row>
    <row r="36" spans="1:6" ht="15.75">
      <c r="A36" s="149"/>
      <c r="B36" s="95"/>
      <c r="C36" s="124"/>
      <c r="D36" s="116"/>
      <c r="E36" s="110"/>
      <c r="F36" s="98"/>
    </row>
    <row r="37" spans="1:6" ht="15.75">
      <c r="A37" s="146" t="s">
        <v>75</v>
      </c>
      <c r="B37" s="93" t="s">
        <v>40</v>
      </c>
      <c r="C37" s="123" t="s">
        <v>43</v>
      </c>
      <c r="D37" s="114" t="s">
        <v>30</v>
      </c>
      <c r="E37" s="114"/>
      <c r="F37" s="94">
        <f>F38+F40+F42+F43+F39+F44+F45+F46+F41</f>
        <v>110.7</v>
      </c>
    </row>
    <row r="38" spans="1:6" ht="13.5" customHeight="1">
      <c r="A38" s="26" t="s">
        <v>76</v>
      </c>
      <c r="B38" s="95" t="s">
        <v>40</v>
      </c>
      <c r="C38" s="124" t="s">
        <v>43</v>
      </c>
      <c r="D38" s="115" t="s">
        <v>31</v>
      </c>
      <c r="E38" s="115" t="s">
        <v>16</v>
      </c>
      <c r="F38" s="98">
        <v>0.7</v>
      </c>
    </row>
    <row r="39" spans="1:6" ht="18" customHeight="1">
      <c r="A39" s="147" t="s">
        <v>128</v>
      </c>
      <c r="B39" s="95" t="s">
        <v>40</v>
      </c>
      <c r="C39" s="124" t="s">
        <v>43</v>
      </c>
      <c r="D39" s="116" t="s">
        <v>133</v>
      </c>
      <c r="E39" s="115" t="s">
        <v>16</v>
      </c>
      <c r="F39" s="98">
        <v>7</v>
      </c>
    </row>
    <row r="40" spans="1:6" ht="30" customHeight="1">
      <c r="A40" s="151" t="s">
        <v>113</v>
      </c>
      <c r="B40" s="95" t="s">
        <v>40</v>
      </c>
      <c r="C40" s="124" t="s">
        <v>43</v>
      </c>
      <c r="D40" s="116" t="s">
        <v>25</v>
      </c>
      <c r="E40" s="115" t="s">
        <v>16</v>
      </c>
      <c r="F40" s="98">
        <v>7</v>
      </c>
    </row>
    <row r="41" spans="1:6" ht="18" customHeight="1">
      <c r="A41" s="151" t="s">
        <v>263</v>
      </c>
      <c r="B41" s="95" t="s">
        <v>40</v>
      </c>
      <c r="C41" s="124" t="s">
        <v>43</v>
      </c>
      <c r="D41" s="116" t="s">
        <v>134</v>
      </c>
      <c r="E41" s="115" t="s">
        <v>16</v>
      </c>
      <c r="F41" s="98">
        <v>23</v>
      </c>
    </row>
    <row r="42" spans="1:6" ht="16.5" customHeight="1">
      <c r="A42" s="151" t="s">
        <v>77</v>
      </c>
      <c r="B42" s="95" t="s">
        <v>40</v>
      </c>
      <c r="C42" s="124" t="s">
        <v>43</v>
      </c>
      <c r="D42" s="116" t="s">
        <v>93</v>
      </c>
      <c r="E42" s="115" t="s">
        <v>16</v>
      </c>
      <c r="F42" s="98">
        <v>53</v>
      </c>
    </row>
    <row r="43" spans="1:6" ht="42" customHeight="1">
      <c r="A43" s="151" t="s">
        <v>78</v>
      </c>
      <c r="B43" s="95" t="s">
        <v>40</v>
      </c>
      <c r="C43" s="124" t="s">
        <v>43</v>
      </c>
      <c r="D43" s="116" t="s">
        <v>94</v>
      </c>
      <c r="E43" s="116" t="s">
        <v>16</v>
      </c>
      <c r="F43" s="98">
        <v>20</v>
      </c>
    </row>
    <row r="44" spans="1:6" ht="30.75" customHeight="1">
      <c r="A44" s="151" t="s">
        <v>129</v>
      </c>
      <c r="B44" s="95" t="s">
        <v>40</v>
      </c>
      <c r="C44" s="124" t="s">
        <v>43</v>
      </c>
      <c r="D44" s="116" t="s">
        <v>95</v>
      </c>
      <c r="E44" s="116" t="s">
        <v>16</v>
      </c>
      <c r="F44" s="98">
        <v>0</v>
      </c>
    </row>
    <row r="45" spans="1:6" ht="29.25" customHeight="1">
      <c r="A45" s="151" t="s">
        <v>130</v>
      </c>
      <c r="B45" s="95" t="s">
        <v>40</v>
      </c>
      <c r="C45" s="124" t="s">
        <v>43</v>
      </c>
      <c r="D45" s="116" t="s">
        <v>135</v>
      </c>
      <c r="E45" s="116" t="s">
        <v>16</v>
      </c>
      <c r="F45" s="98">
        <v>0</v>
      </c>
    </row>
    <row r="46" spans="1:6" ht="30" customHeight="1">
      <c r="A46" s="151" t="s">
        <v>131</v>
      </c>
      <c r="B46" s="95" t="s">
        <v>40</v>
      </c>
      <c r="C46" s="124" t="s">
        <v>43</v>
      </c>
      <c r="D46" s="116" t="s">
        <v>136</v>
      </c>
      <c r="E46" s="116" t="s">
        <v>16</v>
      </c>
      <c r="F46" s="98">
        <v>0</v>
      </c>
    </row>
    <row r="47" spans="1:6" ht="14.25" customHeight="1">
      <c r="A47" s="149"/>
      <c r="B47" s="95"/>
      <c r="C47" s="124"/>
      <c r="D47" s="116"/>
      <c r="E47" s="116"/>
      <c r="F47" s="98"/>
    </row>
    <row r="48" spans="1:6" ht="15.75">
      <c r="A48" s="146" t="s">
        <v>3</v>
      </c>
      <c r="B48" s="93" t="s">
        <v>41</v>
      </c>
      <c r="C48" s="123"/>
      <c r="D48" s="114" t="s">
        <v>32</v>
      </c>
      <c r="E48" s="114"/>
      <c r="F48" s="94">
        <f>F50</f>
        <v>313.90000000000003</v>
      </c>
    </row>
    <row r="49" spans="1:6" ht="15.75">
      <c r="A49" s="149" t="s">
        <v>79</v>
      </c>
      <c r="B49" s="95" t="s">
        <v>41</v>
      </c>
      <c r="C49" s="124" t="s">
        <v>80</v>
      </c>
      <c r="D49" s="110" t="s">
        <v>33</v>
      </c>
      <c r="E49" s="110"/>
      <c r="F49" s="96">
        <f>F50</f>
        <v>313.90000000000003</v>
      </c>
    </row>
    <row r="50" spans="1:6" ht="15.75">
      <c r="A50" s="159" t="s">
        <v>126</v>
      </c>
      <c r="B50" s="95" t="s">
        <v>41</v>
      </c>
      <c r="C50" s="124" t="s">
        <v>80</v>
      </c>
      <c r="D50" s="110" t="s">
        <v>33</v>
      </c>
      <c r="E50" s="110"/>
      <c r="F50" s="96">
        <f>F51+F52</f>
        <v>313.90000000000003</v>
      </c>
    </row>
    <row r="51" spans="1:6" ht="25.5">
      <c r="A51" s="153" t="s">
        <v>81</v>
      </c>
      <c r="B51" s="95" t="s">
        <v>41</v>
      </c>
      <c r="C51" s="124" t="s">
        <v>80</v>
      </c>
      <c r="D51" s="110" t="s">
        <v>33</v>
      </c>
      <c r="E51" s="110" t="s">
        <v>26</v>
      </c>
      <c r="F51" s="96">
        <v>303.1</v>
      </c>
    </row>
    <row r="52" spans="1:6" ht="17.25" customHeight="1">
      <c r="A52" s="147" t="s">
        <v>71</v>
      </c>
      <c r="B52" s="95" t="s">
        <v>41</v>
      </c>
      <c r="C52" s="124" t="s">
        <v>80</v>
      </c>
      <c r="D52" s="110" t="s">
        <v>33</v>
      </c>
      <c r="E52" s="110" t="s">
        <v>16</v>
      </c>
      <c r="F52" s="96">
        <v>10.8</v>
      </c>
    </row>
    <row r="53" spans="1:6" ht="13.5" customHeight="1">
      <c r="A53" s="152"/>
      <c r="B53" s="93"/>
      <c r="C53" s="123"/>
      <c r="D53" s="110"/>
      <c r="E53" s="110"/>
      <c r="F53" s="94"/>
    </row>
    <row r="54" spans="1:6" ht="15.75">
      <c r="A54" s="154" t="s">
        <v>8</v>
      </c>
      <c r="B54" s="93" t="s">
        <v>42</v>
      </c>
      <c r="C54" s="123"/>
      <c r="D54" s="110"/>
      <c r="E54" s="110"/>
      <c r="F54" s="94">
        <f>F55+F58+F63</f>
        <v>3795.2999999999997</v>
      </c>
    </row>
    <row r="55" spans="1:6" ht="15.75">
      <c r="A55" s="149" t="s">
        <v>34</v>
      </c>
      <c r="B55" s="95" t="s">
        <v>42</v>
      </c>
      <c r="C55" s="124" t="s">
        <v>40</v>
      </c>
      <c r="D55" s="110" t="s">
        <v>20</v>
      </c>
      <c r="E55" s="110"/>
      <c r="F55" s="96">
        <f>F56+F57</f>
        <v>70</v>
      </c>
    </row>
    <row r="56" spans="1:6" ht="25.5">
      <c r="A56" s="153" t="s">
        <v>81</v>
      </c>
      <c r="B56" s="95" t="s">
        <v>42</v>
      </c>
      <c r="C56" s="124" t="s">
        <v>40</v>
      </c>
      <c r="D56" s="110" t="s">
        <v>20</v>
      </c>
      <c r="E56" s="110" t="s">
        <v>26</v>
      </c>
      <c r="F56" s="96">
        <v>66.7</v>
      </c>
    </row>
    <row r="57" spans="1:6" ht="17.25" customHeight="1">
      <c r="A57" s="147" t="s">
        <v>71</v>
      </c>
      <c r="B57" s="95" t="s">
        <v>42</v>
      </c>
      <c r="C57" s="124" t="s">
        <v>40</v>
      </c>
      <c r="D57" s="110" t="s">
        <v>20</v>
      </c>
      <c r="E57" s="110" t="s">
        <v>16</v>
      </c>
      <c r="F57" s="96">
        <v>3.3</v>
      </c>
    </row>
    <row r="58" spans="1:6" ht="13.5" customHeight="1">
      <c r="A58" s="151" t="s">
        <v>15</v>
      </c>
      <c r="B58" s="97" t="s">
        <v>42</v>
      </c>
      <c r="C58" s="125" t="s">
        <v>50</v>
      </c>
      <c r="D58" s="114"/>
      <c r="E58" s="114"/>
      <c r="F58" s="96">
        <f>F59+F60</f>
        <v>3724.6</v>
      </c>
    </row>
    <row r="59" spans="1:6" ht="15.75">
      <c r="A59" s="147" t="s">
        <v>71</v>
      </c>
      <c r="B59" s="103" t="s">
        <v>42</v>
      </c>
      <c r="C59" s="127" t="s">
        <v>50</v>
      </c>
      <c r="D59" s="110" t="s">
        <v>103</v>
      </c>
      <c r="E59" s="110" t="s">
        <v>16</v>
      </c>
      <c r="F59" s="100">
        <v>0</v>
      </c>
    </row>
    <row r="60" spans="1:6" ht="14.25" customHeight="1">
      <c r="A60" s="147" t="s">
        <v>120</v>
      </c>
      <c r="B60" s="103" t="s">
        <v>42</v>
      </c>
      <c r="C60" s="127" t="s">
        <v>50</v>
      </c>
      <c r="D60" s="110" t="s">
        <v>21</v>
      </c>
      <c r="E60" s="110" t="s">
        <v>16</v>
      </c>
      <c r="F60" s="100">
        <f>F61</f>
        <v>3724.6</v>
      </c>
    </row>
    <row r="61" spans="1:6" ht="26.25">
      <c r="A61" s="147" t="s">
        <v>121</v>
      </c>
      <c r="B61" s="103" t="s">
        <v>42</v>
      </c>
      <c r="C61" s="127" t="s">
        <v>50</v>
      </c>
      <c r="D61" s="110" t="s">
        <v>21</v>
      </c>
      <c r="E61" s="110" t="s">
        <v>16</v>
      </c>
      <c r="F61" s="101">
        <f>3293.9+430.7</f>
        <v>3724.6</v>
      </c>
    </row>
    <row r="62" spans="1:6" ht="0.75" customHeight="1" hidden="1">
      <c r="A62" s="147" t="s">
        <v>71</v>
      </c>
      <c r="B62" s="103" t="s">
        <v>42</v>
      </c>
      <c r="C62" s="127" t="s">
        <v>50</v>
      </c>
      <c r="D62" s="110" t="s">
        <v>95</v>
      </c>
      <c r="E62" s="110" t="s">
        <v>16</v>
      </c>
      <c r="F62" s="100">
        <v>0</v>
      </c>
    </row>
    <row r="63" spans="1:6" ht="14.25" customHeight="1">
      <c r="A63" s="155" t="s">
        <v>13</v>
      </c>
      <c r="B63" s="102" t="s">
        <v>42</v>
      </c>
      <c r="C63" s="128" t="s">
        <v>44</v>
      </c>
      <c r="D63" s="110" t="s">
        <v>22</v>
      </c>
      <c r="E63" s="110" t="s">
        <v>16</v>
      </c>
      <c r="F63" s="100">
        <f>F64</f>
        <v>0.7</v>
      </c>
    </row>
    <row r="64" spans="1:6" ht="15.75">
      <c r="A64" s="147" t="s">
        <v>71</v>
      </c>
      <c r="B64" s="102" t="s">
        <v>42</v>
      </c>
      <c r="C64" s="128" t="s">
        <v>44</v>
      </c>
      <c r="D64" s="110" t="s">
        <v>22</v>
      </c>
      <c r="E64" s="110" t="s">
        <v>16</v>
      </c>
      <c r="F64" s="100">
        <v>0.7</v>
      </c>
    </row>
    <row r="65" spans="1:6" ht="14.25" customHeight="1">
      <c r="A65" s="156"/>
      <c r="B65" s="103"/>
      <c r="C65" s="127"/>
      <c r="D65" s="110"/>
      <c r="E65" s="110"/>
      <c r="F65" s="100"/>
    </row>
    <row r="66" spans="1:6" ht="15.75">
      <c r="A66" s="157" t="s">
        <v>11</v>
      </c>
      <c r="B66" s="104" t="s">
        <v>45</v>
      </c>
      <c r="C66" s="129"/>
      <c r="D66" s="110"/>
      <c r="E66" s="110"/>
      <c r="F66" s="105">
        <f>F67+F71+F79</f>
        <v>63561.200000000004</v>
      </c>
    </row>
    <row r="67" spans="1:6" ht="15" customHeight="1">
      <c r="A67" s="158" t="s">
        <v>115</v>
      </c>
      <c r="B67" s="103" t="s">
        <v>45</v>
      </c>
      <c r="C67" s="127" t="s">
        <v>40</v>
      </c>
      <c r="D67" s="110"/>
      <c r="E67" s="110"/>
      <c r="F67" s="106">
        <f>F68+F69+F70</f>
        <v>0</v>
      </c>
    </row>
    <row r="68" spans="1:6" ht="26.25" hidden="1">
      <c r="A68" s="156" t="s">
        <v>82</v>
      </c>
      <c r="B68" s="103" t="s">
        <v>45</v>
      </c>
      <c r="C68" s="127" t="s">
        <v>40</v>
      </c>
      <c r="D68" s="110"/>
      <c r="E68" s="110"/>
      <c r="F68" s="100"/>
    </row>
    <row r="69" spans="1:6" ht="24.75" customHeight="1" hidden="1">
      <c r="A69" s="156" t="s">
        <v>83</v>
      </c>
      <c r="B69" s="103" t="s">
        <v>45</v>
      </c>
      <c r="C69" s="127" t="s">
        <v>40</v>
      </c>
      <c r="D69" s="110"/>
      <c r="E69" s="110"/>
      <c r="F69" s="100">
        <v>0</v>
      </c>
    </row>
    <row r="70" spans="1:6" ht="12.75" customHeight="1" hidden="1">
      <c r="A70" s="147" t="s">
        <v>114</v>
      </c>
      <c r="B70" s="103" t="s">
        <v>45</v>
      </c>
      <c r="C70" s="127" t="s">
        <v>40</v>
      </c>
      <c r="D70" s="110" t="s">
        <v>116</v>
      </c>
      <c r="E70" s="110" t="s">
        <v>107</v>
      </c>
      <c r="F70" s="100">
        <v>0</v>
      </c>
    </row>
    <row r="71" spans="1:6" ht="13.5" customHeight="1">
      <c r="A71" s="152" t="s">
        <v>4</v>
      </c>
      <c r="B71" s="103" t="s">
        <v>45</v>
      </c>
      <c r="C71" s="127" t="s">
        <v>41</v>
      </c>
      <c r="D71" s="110" t="s">
        <v>23</v>
      </c>
      <c r="E71" s="110"/>
      <c r="F71" s="100">
        <f>F72+F73+F75+F77+F78</f>
        <v>59174.9</v>
      </c>
    </row>
    <row r="72" spans="1:6" ht="15.75">
      <c r="A72" s="147" t="s">
        <v>71</v>
      </c>
      <c r="B72" s="103" t="s">
        <v>45</v>
      </c>
      <c r="C72" s="127" t="s">
        <v>41</v>
      </c>
      <c r="D72" s="110" t="s">
        <v>23</v>
      </c>
      <c r="E72" s="110" t="s">
        <v>16</v>
      </c>
      <c r="F72" s="100">
        <f>1117.4+1270.6</f>
        <v>2388</v>
      </c>
    </row>
    <row r="73" spans="1:6" ht="15" customHeight="1">
      <c r="A73" s="177" t="s">
        <v>114</v>
      </c>
      <c r="B73" s="103" t="s">
        <v>45</v>
      </c>
      <c r="C73" s="127" t="s">
        <v>41</v>
      </c>
      <c r="D73" s="110" t="s">
        <v>23</v>
      </c>
      <c r="E73" s="110" t="s">
        <v>107</v>
      </c>
      <c r="F73" s="100">
        <v>30.4</v>
      </c>
    </row>
    <row r="74" spans="1:6" ht="12.75" customHeight="1">
      <c r="A74" s="177" t="s">
        <v>72</v>
      </c>
      <c r="B74" s="103" t="s">
        <v>45</v>
      </c>
      <c r="C74" s="127" t="s">
        <v>41</v>
      </c>
      <c r="D74" s="110" t="s">
        <v>23</v>
      </c>
      <c r="E74" s="110" t="s">
        <v>259</v>
      </c>
      <c r="F74" s="100">
        <v>20</v>
      </c>
    </row>
    <row r="75" spans="1:6" ht="14.25" customHeight="1">
      <c r="A75" s="178" t="s">
        <v>195</v>
      </c>
      <c r="B75" s="103" t="s">
        <v>45</v>
      </c>
      <c r="C75" s="127" t="s">
        <v>41</v>
      </c>
      <c r="D75" s="121" t="s">
        <v>137</v>
      </c>
      <c r="E75" s="110"/>
      <c r="F75" s="100">
        <f>F76</f>
        <v>0</v>
      </c>
    </row>
    <row r="76" spans="1:6" ht="15.75">
      <c r="A76" s="147" t="s">
        <v>71</v>
      </c>
      <c r="B76" s="120" t="s">
        <v>45</v>
      </c>
      <c r="C76" s="130" t="s">
        <v>41</v>
      </c>
      <c r="D76" s="121" t="s">
        <v>137</v>
      </c>
      <c r="E76" s="110" t="s">
        <v>16</v>
      </c>
      <c r="F76" s="100">
        <v>0</v>
      </c>
    </row>
    <row r="77" spans="1:6" ht="15" customHeight="1">
      <c r="A77" s="147" t="s">
        <v>132</v>
      </c>
      <c r="B77" s="103" t="s">
        <v>45</v>
      </c>
      <c r="C77" s="127" t="s">
        <v>41</v>
      </c>
      <c r="D77" s="110" t="s">
        <v>254</v>
      </c>
      <c r="E77" s="110" t="s">
        <v>139</v>
      </c>
      <c r="F77" s="100">
        <v>55862.5</v>
      </c>
    </row>
    <row r="78" spans="1:6" ht="15" customHeight="1">
      <c r="A78" s="147" t="s">
        <v>132</v>
      </c>
      <c r="B78" s="103" t="s">
        <v>45</v>
      </c>
      <c r="C78" s="127" t="s">
        <v>41</v>
      </c>
      <c r="D78" s="110" t="s">
        <v>360</v>
      </c>
      <c r="E78" s="110" t="s">
        <v>139</v>
      </c>
      <c r="F78" s="100">
        <v>894</v>
      </c>
    </row>
    <row r="79" spans="1:6" ht="15.75">
      <c r="A79" s="152" t="s">
        <v>84</v>
      </c>
      <c r="B79" s="103" t="s">
        <v>45</v>
      </c>
      <c r="C79" s="127" t="s">
        <v>46</v>
      </c>
      <c r="D79" s="110" t="s">
        <v>24</v>
      </c>
      <c r="E79" s="110"/>
      <c r="F79" s="100">
        <f>F80+F82+F84+F83+F81+F86</f>
        <v>4386.3</v>
      </c>
    </row>
    <row r="80" spans="1:6" ht="15.75">
      <c r="A80" s="147" t="s">
        <v>71</v>
      </c>
      <c r="B80" s="103" t="s">
        <v>45</v>
      </c>
      <c r="C80" s="127" t="s">
        <v>46</v>
      </c>
      <c r="D80" s="110" t="s">
        <v>24</v>
      </c>
      <c r="E80" s="110" t="s">
        <v>16</v>
      </c>
      <c r="F80" s="100">
        <f>841.9+184</f>
        <v>1025.9</v>
      </c>
    </row>
    <row r="81" spans="1:6" ht="15.75">
      <c r="A81" s="181" t="s">
        <v>217</v>
      </c>
      <c r="B81" s="87" t="s">
        <v>45</v>
      </c>
      <c r="C81" s="87" t="s">
        <v>46</v>
      </c>
      <c r="D81" s="110" t="s">
        <v>24</v>
      </c>
      <c r="E81" s="110" t="s">
        <v>218</v>
      </c>
      <c r="F81" s="100">
        <v>12</v>
      </c>
    </row>
    <row r="82" spans="1:6" ht="15.75">
      <c r="A82" s="147" t="s">
        <v>114</v>
      </c>
      <c r="B82" s="103" t="s">
        <v>45</v>
      </c>
      <c r="C82" s="127" t="s">
        <v>46</v>
      </c>
      <c r="D82" s="110" t="s">
        <v>24</v>
      </c>
      <c r="E82" s="110" t="s">
        <v>107</v>
      </c>
      <c r="F82" s="100">
        <v>481</v>
      </c>
    </row>
    <row r="83" spans="1:6" ht="12.75" customHeight="1">
      <c r="A83" s="177" t="s">
        <v>72</v>
      </c>
      <c r="B83" s="103" t="s">
        <v>45</v>
      </c>
      <c r="C83" s="127" t="s">
        <v>41</v>
      </c>
      <c r="D83" s="110" t="s">
        <v>23</v>
      </c>
      <c r="E83" s="110" t="s">
        <v>259</v>
      </c>
      <c r="F83" s="100">
        <v>20</v>
      </c>
    </row>
    <row r="84" spans="1:6" ht="15.75">
      <c r="A84" s="178" t="s">
        <v>195</v>
      </c>
      <c r="B84" s="103" t="s">
        <v>45</v>
      </c>
      <c r="C84" s="127" t="s">
        <v>46</v>
      </c>
      <c r="D84" s="121" t="s">
        <v>137</v>
      </c>
      <c r="E84" s="110"/>
      <c r="F84" s="100">
        <f>F85</f>
        <v>1215.7</v>
      </c>
    </row>
    <row r="85" spans="1:6" ht="15.75">
      <c r="A85" s="147" t="s">
        <v>71</v>
      </c>
      <c r="B85" s="103" t="s">
        <v>45</v>
      </c>
      <c r="C85" s="127" t="s">
        <v>46</v>
      </c>
      <c r="D85" s="121" t="s">
        <v>137</v>
      </c>
      <c r="E85" s="110" t="s">
        <v>16</v>
      </c>
      <c r="F85" s="100">
        <v>1215.7</v>
      </c>
    </row>
    <row r="86" spans="1:6" ht="15.75">
      <c r="A86" s="51" t="s">
        <v>199</v>
      </c>
      <c r="B86" s="50" t="s">
        <v>45</v>
      </c>
      <c r="C86" s="50" t="s">
        <v>46</v>
      </c>
      <c r="D86" s="49" t="s">
        <v>359</v>
      </c>
      <c r="E86" s="110"/>
      <c r="F86" s="100">
        <f>F87</f>
        <v>1631.7</v>
      </c>
    </row>
    <row r="87" spans="1:6" ht="12.75">
      <c r="A87" s="147" t="s">
        <v>71</v>
      </c>
      <c r="B87" s="50" t="s">
        <v>45</v>
      </c>
      <c r="C87" s="50" t="s">
        <v>46</v>
      </c>
      <c r="D87" s="49" t="s">
        <v>359</v>
      </c>
      <c r="E87" s="50" t="s">
        <v>16</v>
      </c>
      <c r="F87" s="209">
        <v>1631.7</v>
      </c>
    </row>
    <row r="88" spans="1:6" ht="15.75">
      <c r="A88" s="152"/>
      <c r="B88" s="103"/>
      <c r="C88" s="127"/>
      <c r="D88" s="116"/>
      <c r="E88" s="116"/>
      <c r="F88" s="100"/>
    </row>
    <row r="89" spans="1:6" ht="15.75">
      <c r="A89" s="157" t="s">
        <v>85</v>
      </c>
      <c r="B89" s="104" t="s">
        <v>47</v>
      </c>
      <c r="C89" s="129"/>
      <c r="D89" s="116"/>
      <c r="E89" s="116"/>
      <c r="F89" s="105">
        <f>F90</f>
        <v>3798</v>
      </c>
    </row>
    <row r="90" spans="1:6" ht="15.75">
      <c r="A90" s="157" t="s">
        <v>39</v>
      </c>
      <c r="B90" s="104" t="s">
        <v>47</v>
      </c>
      <c r="C90" s="129" t="s">
        <v>40</v>
      </c>
      <c r="D90" s="117">
        <f>D91</f>
        <v>9930500000</v>
      </c>
      <c r="E90" s="117"/>
      <c r="F90" s="105">
        <f>F91</f>
        <v>3798</v>
      </c>
    </row>
    <row r="91" spans="1:6" ht="15.75">
      <c r="A91" s="159" t="s">
        <v>86</v>
      </c>
      <c r="B91" s="103" t="s">
        <v>47</v>
      </c>
      <c r="C91" s="127" t="s">
        <v>40</v>
      </c>
      <c r="D91" s="118">
        <v>9930500000</v>
      </c>
      <c r="E91" s="118"/>
      <c r="F91" s="100">
        <f>F92+F93</f>
        <v>3798</v>
      </c>
    </row>
    <row r="92" spans="1:6" ht="25.5">
      <c r="A92" s="160" t="s">
        <v>87</v>
      </c>
      <c r="B92" s="103" t="s">
        <v>47</v>
      </c>
      <c r="C92" s="127" t="s">
        <v>40</v>
      </c>
      <c r="D92" s="118">
        <v>9930540590</v>
      </c>
      <c r="E92" s="118">
        <v>611</v>
      </c>
      <c r="F92" s="100">
        <f>1565+1200+529</f>
        <v>3294</v>
      </c>
    </row>
    <row r="93" spans="1:6" ht="15.75">
      <c r="A93" s="179" t="s">
        <v>206</v>
      </c>
      <c r="B93" s="103" t="s">
        <v>47</v>
      </c>
      <c r="C93" s="127" t="s">
        <v>40</v>
      </c>
      <c r="D93" s="118" t="s">
        <v>207</v>
      </c>
      <c r="E93" s="118">
        <v>612</v>
      </c>
      <c r="F93" s="100">
        <f>133.6+370.4-370.4+370.4</f>
        <v>504</v>
      </c>
    </row>
    <row r="94" spans="1:6" ht="15.75">
      <c r="A94" s="152"/>
      <c r="B94" s="103"/>
      <c r="C94" s="127"/>
      <c r="D94" s="116"/>
      <c r="E94" s="116"/>
      <c r="F94" s="100"/>
    </row>
    <row r="95" spans="1:6" ht="15.75">
      <c r="A95" s="146" t="s">
        <v>7</v>
      </c>
      <c r="B95" s="93" t="s">
        <v>48</v>
      </c>
      <c r="C95" s="123"/>
      <c r="D95" s="116"/>
      <c r="E95" s="116"/>
      <c r="F95" s="94">
        <f>F96</f>
        <v>120</v>
      </c>
    </row>
    <row r="96" spans="1:6" ht="15.75">
      <c r="A96" s="146" t="s">
        <v>9</v>
      </c>
      <c r="B96" s="95" t="s">
        <v>48</v>
      </c>
      <c r="C96" s="124"/>
      <c r="D96" s="114" t="s">
        <v>97</v>
      </c>
      <c r="E96" s="114"/>
      <c r="F96" s="94">
        <f>F97</f>
        <v>120</v>
      </c>
    </row>
    <row r="97" spans="1:6" ht="17.25" customHeight="1">
      <c r="A97" s="161" t="s">
        <v>88</v>
      </c>
      <c r="B97" s="93" t="s">
        <v>48</v>
      </c>
      <c r="C97" s="123"/>
      <c r="D97" s="110"/>
      <c r="E97" s="110"/>
      <c r="F97" s="94">
        <f>F98</f>
        <v>120</v>
      </c>
    </row>
    <row r="98" spans="1:6" ht="15.75">
      <c r="A98" s="147" t="s">
        <v>89</v>
      </c>
      <c r="B98" s="95" t="s">
        <v>48</v>
      </c>
      <c r="C98" s="124" t="s">
        <v>40</v>
      </c>
      <c r="D98" s="110" t="s">
        <v>98</v>
      </c>
      <c r="E98" s="110" t="s">
        <v>111</v>
      </c>
      <c r="F98" s="96">
        <v>120</v>
      </c>
    </row>
    <row r="99" spans="1:6" ht="13.5" customHeight="1">
      <c r="A99" s="149"/>
      <c r="B99" s="95"/>
      <c r="C99" s="124"/>
      <c r="D99" s="117"/>
      <c r="E99" s="117"/>
      <c r="F99" s="96"/>
    </row>
    <row r="100" spans="1:6" ht="14.25" customHeight="1">
      <c r="A100" s="146" t="s">
        <v>90</v>
      </c>
      <c r="B100" s="93" t="s">
        <v>51</v>
      </c>
      <c r="C100" s="123"/>
      <c r="D100" s="118"/>
      <c r="E100" s="118"/>
      <c r="F100" s="94">
        <f>F101</f>
        <v>91</v>
      </c>
    </row>
    <row r="101" spans="1:6" ht="15.75">
      <c r="A101" s="162" t="s">
        <v>10</v>
      </c>
      <c r="B101" s="97" t="s">
        <v>51</v>
      </c>
      <c r="C101" s="125" t="s">
        <v>40</v>
      </c>
      <c r="D101" s="118"/>
      <c r="E101" s="118"/>
      <c r="F101" s="107">
        <f>F102+F104+F105</f>
        <v>91</v>
      </c>
    </row>
    <row r="102" spans="1:6" ht="26.25">
      <c r="A102" s="151" t="s">
        <v>91</v>
      </c>
      <c r="B102" s="97" t="s">
        <v>51</v>
      </c>
      <c r="C102" s="125" t="s">
        <v>40</v>
      </c>
      <c r="D102" s="116" t="s">
        <v>92</v>
      </c>
      <c r="E102" s="116"/>
      <c r="F102" s="98">
        <f>F103</f>
        <v>80</v>
      </c>
    </row>
    <row r="103" spans="1:6" ht="15.75">
      <c r="A103" s="147" t="s">
        <v>71</v>
      </c>
      <c r="B103" s="97" t="s">
        <v>51</v>
      </c>
      <c r="C103" s="125" t="s">
        <v>40</v>
      </c>
      <c r="D103" s="116" t="s">
        <v>92</v>
      </c>
      <c r="E103" s="116" t="s">
        <v>16</v>
      </c>
      <c r="F103" s="98">
        <v>80</v>
      </c>
    </row>
    <row r="104" spans="1:6" ht="15.75" customHeight="1">
      <c r="A104" s="147" t="s">
        <v>217</v>
      </c>
      <c r="B104" s="97" t="s">
        <v>51</v>
      </c>
      <c r="C104" s="125" t="s">
        <v>40</v>
      </c>
      <c r="D104" s="116" t="s">
        <v>92</v>
      </c>
      <c r="E104" s="116" t="s">
        <v>218</v>
      </c>
      <c r="F104" s="98">
        <v>10</v>
      </c>
    </row>
    <row r="105" spans="1:6" ht="15.75">
      <c r="A105" s="149" t="s">
        <v>258</v>
      </c>
      <c r="B105" s="97" t="s">
        <v>51</v>
      </c>
      <c r="C105" s="125" t="s">
        <v>40</v>
      </c>
      <c r="D105" s="116" t="s">
        <v>105</v>
      </c>
      <c r="E105" s="110" t="s">
        <v>257</v>
      </c>
      <c r="F105" s="96">
        <v>1</v>
      </c>
    </row>
    <row r="106" spans="1:6" ht="15.75">
      <c r="A106" s="149"/>
      <c r="B106" s="95"/>
      <c r="C106" s="124"/>
      <c r="D106" s="114"/>
      <c r="E106" s="110"/>
      <c r="F106" s="96"/>
    </row>
    <row r="107" spans="1:6" ht="15.75">
      <c r="A107" s="146" t="s">
        <v>35</v>
      </c>
      <c r="B107" s="93" t="s">
        <v>49</v>
      </c>
      <c r="C107" s="123"/>
      <c r="D107" s="114"/>
      <c r="E107" s="114"/>
      <c r="F107" s="96">
        <f>F108</f>
        <v>194.4</v>
      </c>
    </row>
    <row r="108" spans="1:6" ht="15.75">
      <c r="A108" s="26" t="s">
        <v>38</v>
      </c>
      <c r="B108" s="97" t="s">
        <v>49</v>
      </c>
      <c r="C108" s="125" t="s">
        <v>46</v>
      </c>
      <c r="D108" s="110" t="s">
        <v>36</v>
      </c>
      <c r="E108" s="110" t="s">
        <v>37</v>
      </c>
      <c r="F108" s="96">
        <v>194.4</v>
      </c>
    </row>
    <row r="109" spans="1:6" ht="15.75">
      <c r="A109" s="145"/>
      <c r="B109" s="108"/>
      <c r="C109" s="131"/>
      <c r="D109" s="119"/>
      <c r="E109" s="119"/>
      <c r="F109" s="109"/>
    </row>
    <row r="110" spans="1:6" ht="15.75">
      <c r="A110" s="15"/>
      <c r="B110" s="90"/>
      <c r="C110" s="91"/>
      <c r="D110" s="24"/>
      <c r="E110" s="20"/>
      <c r="F110" s="16"/>
    </row>
    <row r="111" spans="1:6" ht="15.75">
      <c r="A111" s="17" t="s">
        <v>2</v>
      </c>
      <c r="B111" s="18"/>
      <c r="C111" s="19"/>
      <c r="D111" s="25"/>
      <c r="E111" s="27"/>
      <c r="F111" s="22">
        <f>F13</f>
        <v>82670.29999999999</v>
      </c>
    </row>
  </sheetData>
  <sheetProtection/>
  <mergeCells count="3">
    <mergeCell ref="A8:H8"/>
    <mergeCell ref="A9:H9"/>
    <mergeCell ref="A10:H10"/>
  </mergeCells>
  <printOptions/>
  <pageMargins left="0.7480314960629921" right="0.7480314960629921" top="0.7874015748031497" bottom="0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6"/>
  <sheetViews>
    <sheetView zoomScale="90" zoomScaleNormal="90" zoomScalePageLayoutView="0" workbookViewId="0" topLeftCell="A1">
      <selection activeCell="G212" sqref="G212"/>
    </sheetView>
  </sheetViews>
  <sheetFormatPr defaultColWidth="9.00390625" defaultRowHeight="12.75"/>
  <cols>
    <col min="1" max="1" width="103.25390625" style="0" customWidth="1"/>
    <col min="2" max="2" width="7.875" style="0" customWidth="1"/>
    <col min="3" max="3" width="9.125" style="0" customWidth="1"/>
    <col min="4" max="4" width="11.75390625" style="0" customWidth="1"/>
    <col min="5" max="5" width="11.875" style="0" customWidth="1"/>
    <col min="6" max="6" width="9.625" style="0" customWidth="1"/>
    <col min="7" max="7" width="12.625" style="0" customWidth="1"/>
  </cols>
  <sheetData>
    <row r="1" ht="12.75">
      <c r="D1" s="1" t="s">
        <v>66</v>
      </c>
    </row>
    <row r="2" ht="12.75">
      <c r="D2" s="163" t="s">
        <v>225</v>
      </c>
    </row>
    <row r="3" ht="12.75">
      <c r="D3" s="163" t="s">
        <v>127</v>
      </c>
    </row>
    <row r="4" ht="12.75">
      <c r="D4" s="163" t="s">
        <v>226</v>
      </c>
    </row>
    <row r="5" ht="12.75">
      <c r="D5" s="163" t="s">
        <v>227</v>
      </c>
    </row>
    <row r="6" ht="12.75">
      <c r="D6" s="163" t="s">
        <v>255</v>
      </c>
    </row>
    <row r="7" spans="1:7" ht="12.75">
      <c r="A7" s="2"/>
      <c r="B7" s="2"/>
      <c r="C7" s="2"/>
      <c r="D7" s="2"/>
      <c r="F7" s="2"/>
      <c r="G7" s="3"/>
    </row>
    <row r="8" spans="1:7" ht="12.75">
      <c r="A8" s="213" t="s">
        <v>112</v>
      </c>
      <c r="B8" s="213"/>
      <c r="C8" s="213"/>
      <c r="D8" s="213"/>
      <c r="E8" s="213"/>
      <c r="F8" s="213"/>
      <c r="G8" s="213"/>
    </row>
    <row r="9" spans="1:7" ht="12.75">
      <c r="A9" s="214" t="s">
        <v>223</v>
      </c>
      <c r="B9" s="214"/>
      <c r="C9" s="214"/>
      <c r="D9" s="214"/>
      <c r="E9" s="214"/>
      <c r="F9" s="214"/>
      <c r="G9" s="214"/>
    </row>
    <row r="10" ht="7.5" customHeight="1"/>
    <row r="11" spans="1:7" ht="12.75">
      <c r="A11" s="4"/>
      <c r="B11" s="4"/>
      <c r="C11" s="3"/>
      <c r="D11" s="5"/>
      <c r="E11" s="5"/>
      <c r="F11" s="5"/>
      <c r="G11" s="7" t="s">
        <v>53</v>
      </c>
    </row>
    <row r="12" spans="1:7" ht="25.5">
      <c r="A12" s="8" t="s">
        <v>54</v>
      </c>
      <c r="B12" s="30" t="s">
        <v>5</v>
      </c>
      <c r="C12" s="28" t="s">
        <v>6</v>
      </c>
      <c r="D12" s="9" t="s">
        <v>68</v>
      </c>
      <c r="E12" s="21" t="s">
        <v>12</v>
      </c>
      <c r="F12" s="21" t="s">
        <v>106</v>
      </c>
      <c r="G12" s="10" t="s">
        <v>0</v>
      </c>
    </row>
    <row r="13" spans="1:7" ht="12.75">
      <c r="A13" s="11" t="s">
        <v>63</v>
      </c>
      <c r="B13" s="31" t="s">
        <v>62</v>
      </c>
      <c r="C13" s="29"/>
      <c r="D13" s="12"/>
      <c r="E13" s="12"/>
      <c r="F13" s="12"/>
      <c r="G13" s="73">
        <f>G15+G88+G100+G129+G208+G215+G223+G233</f>
        <v>82670.29999999999</v>
      </c>
    </row>
    <row r="14" spans="1:7" ht="15.75">
      <c r="A14" s="14"/>
      <c r="B14" s="32"/>
      <c r="C14" s="33"/>
      <c r="D14" s="34"/>
      <c r="E14" s="23"/>
      <c r="F14" s="23"/>
      <c r="G14" s="68"/>
    </row>
    <row r="15" spans="1:7" ht="12.75">
      <c r="A15" s="48" t="s">
        <v>1</v>
      </c>
      <c r="B15" s="49" t="s">
        <v>62</v>
      </c>
      <c r="C15" s="50" t="s">
        <v>40</v>
      </c>
      <c r="D15" s="50" t="s">
        <v>140</v>
      </c>
      <c r="E15" s="50"/>
      <c r="F15" s="50"/>
      <c r="G15" s="69">
        <f>G16+G23+G41+G46+G37</f>
        <v>10796.499999999998</v>
      </c>
    </row>
    <row r="16" spans="1:7" ht="12.75">
      <c r="A16" s="48" t="s">
        <v>122</v>
      </c>
      <c r="B16" s="49" t="s">
        <v>62</v>
      </c>
      <c r="C16" s="50" t="s">
        <v>40</v>
      </c>
      <c r="D16" s="50" t="s">
        <v>41</v>
      </c>
      <c r="E16" s="50"/>
      <c r="F16" s="50"/>
      <c r="G16" s="69">
        <f>G17</f>
        <v>1207</v>
      </c>
    </row>
    <row r="17" spans="1:7" ht="12.75">
      <c r="A17" s="48" t="s">
        <v>141</v>
      </c>
      <c r="B17" s="49" t="s">
        <v>62</v>
      </c>
      <c r="C17" s="50" t="s">
        <v>40</v>
      </c>
      <c r="D17" s="50" t="s">
        <v>41</v>
      </c>
      <c r="E17" s="49" t="s">
        <v>18</v>
      </c>
      <c r="F17" s="50"/>
      <c r="G17" s="69">
        <f>G18</f>
        <v>1207</v>
      </c>
    </row>
    <row r="18" spans="1:7" ht="12.75">
      <c r="A18" s="48" t="s">
        <v>142</v>
      </c>
      <c r="B18" s="49" t="s">
        <v>62</v>
      </c>
      <c r="C18" s="50" t="s">
        <v>40</v>
      </c>
      <c r="D18" s="50" t="s">
        <v>41</v>
      </c>
      <c r="E18" s="49" t="s">
        <v>18</v>
      </c>
      <c r="F18" s="50"/>
      <c r="G18" s="69">
        <f>G19</f>
        <v>1207</v>
      </c>
    </row>
    <row r="19" spans="1:7" ht="24.75" customHeight="1">
      <c r="A19" s="48" t="s">
        <v>143</v>
      </c>
      <c r="B19" s="49" t="s">
        <v>62</v>
      </c>
      <c r="C19" s="50" t="s">
        <v>40</v>
      </c>
      <c r="D19" s="50" t="s">
        <v>41</v>
      </c>
      <c r="E19" s="49" t="s">
        <v>18</v>
      </c>
      <c r="F19" s="50" t="s">
        <v>144</v>
      </c>
      <c r="G19" s="69">
        <f>G20</f>
        <v>1207</v>
      </c>
    </row>
    <row r="20" spans="1:7" ht="12.75">
      <c r="A20" s="48" t="s">
        <v>145</v>
      </c>
      <c r="B20" s="49" t="s">
        <v>62</v>
      </c>
      <c r="C20" s="50" t="s">
        <v>40</v>
      </c>
      <c r="D20" s="50" t="s">
        <v>41</v>
      </c>
      <c r="E20" s="49" t="s">
        <v>18</v>
      </c>
      <c r="F20" s="50" t="s">
        <v>26</v>
      </c>
      <c r="G20" s="69">
        <f>G21+G22</f>
        <v>1207</v>
      </c>
    </row>
    <row r="21" spans="1:7" ht="12.75">
      <c r="A21" s="48" t="s">
        <v>146</v>
      </c>
      <c r="B21" s="49" t="s">
        <v>62</v>
      </c>
      <c r="C21" s="50" t="s">
        <v>40</v>
      </c>
      <c r="D21" s="50" t="s">
        <v>41</v>
      </c>
      <c r="E21" s="49" t="s">
        <v>18</v>
      </c>
      <c r="F21" s="50" t="s">
        <v>147</v>
      </c>
      <c r="G21" s="69">
        <v>927</v>
      </c>
    </row>
    <row r="22" spans="1:7" ht="25.5">
      <c r="A22" s="48" t="s">
        <v>148</v>
      </c>
      <c r="B22" s="49" t="s">
        <v>62</v>
      </c>
      <c r="C22" s="50" t="s">
        <v>40</v>
      </c>
      <c r="D22" s="50" t="s">
        <v>41</v>
      </c>
      <c r="E22" s="49" t="s">
        <v>18</v>
      </c>
      <c r="F22" s="50" t="s">
        <v>149</v>
      </c>
      <c r="G22" s="69">
        <v>280</v>
      </c>
    </row>
    <row r="23" spans="1:7" ht="12.75">
      <c r="A23" s="48" t="s">
        <v>150</v>
      </c>
      <c r="B23" s="49" t="s">
        <v>62</v>
      </c>
      <c r="C23" s="50" t="s">
        <v>40</v>
      </c>
      <c r="D23" s="50" t="s">
        <v>42</v>
      </c>
      <c r="E23" s="49" t="s">
        <v>17</v>
      </c>
      <c r="F23" s="50"/>
      <c r="G23" s="69">
        <f>G24</f>
        <v>8987.999999999998</v>
      </c>
    </row>
    <row r="24" spans="1:7" ht="12.75">
      <c r="A24" s="48" t="s">
        <v>142</v>
      </c>
      <c r="B24" s="49" t="s">
        <v>62</v>
      </c>
      <c r="C24" s="50" t="s">
        <v>40</v>
      </c>
      <c r="D24" s="50" t="s">
        <v>42</v>
      </c>
      <c r="E24" s="49" t="s">
        <v>17</v>
      </c>
      <c r="F24" s="50"/>
      <c r="G24" s="69">
        <f>G25+G29+G32</f>
        <v>8987.999999999998</v>
      </c>
    </row>
    <row r="25" spans="1:7" ht="25.5" customHeight="1">
      <c r="A25" s="48" t="s">
        <v>143</v>
      </c>
      <c r="B25" s="49" t="s">
        <v>62</v>
      </c>
      <c r="C25" s="50" t="s">
        <v>40</v>
      </c>
      <c r="D25" s="50" t="s">
        <v>42</v>
      </c>
      <c r="E25" s="49" t="s">
        <v>17</v>
      </c>
      <c r="F25" s="50" t="s">
        <v>144</v>
      </c>
      <c r="G25" s="69">
        <f>G26</f>
        <v>8294.4</v>
      </c>
    </row>
    <row r="26" spans="1:7" ht="12.75">
      <c r="A26" s="48" t="s">
        <v>145</v>
      </c>
      <c r="B26" s="49" t="s">
        <v>62</v>
      </c>
      <c r="C26" s="50" t="s">
        <v>40</v>
      </c>
      <c r="D26" s="50" t="s">
        <v>42</v>
      </c>
      <c r="E26" s="49" t="s">
        <v>17</v>
      </c>
      <c r="F26" s="50" t="s">
        <v>26</v>
      </c>
      <c r="G26" s="69">
        <f>G27+G28</f>
        <v>8294.4</v>
      </c>
    </row>
    <row r="27" spans="1:7" ht="12.75">
      <c r="A27" s="48" t="s">
        <v>146</v>
      </c>
      <c r="B27" s="49" t="s">
        <v>62</v>
      </c>
      <c r="C27" s="50" t="s">
        <v>40</v>
      </c>
      <c r="D27" s="50" t="s">
        <v>42</v>
      </c>
      <c r="E27" s="49" t="s">
        <v>17</v>
      </c>
      <c r="F27" s="50" t="s">
        <v>147</v>
      </c>
      <c r="G27" s="69">
        <v>6370.5</v>
      </c>
    </row>
    <row r="28" spans="1:7" ht="25.5">
      <c r="A28" s="48" t="s">
        <v>148</v>
      </c>
      <c r="B28" s="49" t="s">
        <v>62</v>
      </c>
      <c r="C28" s="50" t="s">
        <v>40</v>
      </c>
      <c r="D28" s="50" t="s">
        <v>42</v>
      </c>
      <c r="E28" s="49" t="s">
        <v>17</v>
      </c>
      <c r="F28" s="50" t="s">
        <v>149</v>
      </c>
      <c r="G28" s="69">
        <v>1923.9</v>
      </c>
    </row>
    <row r="29" spans="1:7" ht="12.75">
      <c r="A29" s="48" t="s">
        <v>151</v>
      </c>
      <c r="B29" s="49" t="s">
        <v>62</v>
      </c>
      <c r="C29" s="50" t="s">
        <v>40</v>
      </c>
      <c r="D29" s="50" t="s">
        <v>42</v>
      </c>
      <c r="E29" s="49" t="s">
        <v>17</v>
      </c>
      <c r="F29" s="50" t="s">
        <v>152</v>
      </c>
      <c r="G29" s="69">
        <f>G30</f>
        <v>688.3</v>
      </c>
    </row>
    <row r="30" spans="1:7" ht="12.75">
      <c r="A30" s="48" t="s">
        <v>153</v>
      </c>
      <c r="B30" s="49" t="s">
        <v>62</v>
      </c>
      <c r="C30" s="50" t="s">
        <v>40</v>
      </c>
      <c r="D30" s="50" t="s">
        <v>42</v>
      </c>
      <c r="E30" s="49" t="s">
        <v>17</v>
      </c>
      <c r="F30" s="50" t="s">
        <v>154</v>
      </c>
      <c r="G30" s="69">
        <f>G31</f>
        <v>688.3</v>
      </c>
    </row>
    <row r="31" spans="1:7" ht="12.75">
      <c r="A31" s="48" t="s">
        <v>71</v>
      </c>
      <c r="B31" s="49" t="s">
        <v>62</v>
      </c>
      <c r="C31" s="50" t="s">
        <v>40</v>
      </c>
      <c r="D31" s="50" t="s">
        <v>42</v>
      </c>
      <c r="E31" s="49" t="s">
        <v>17</v>
      </c>
      <c r="F31" s="50" t="s">
        <v>16</v>
      </c>
      <c r="G31" s="69">
        <v>688.3</v>
      </c>
    </row>
    <row r="32" spans="1:7" ht="12.75">
      <c r="A32" s="48" t="s">
        <v>155</v>
      </c>
      <c r="B32" s="49" t="s">
        <v>62</v>
      </c>
      <c r="C32" s="50" t="s">
        <v>40</v>
      </c>
      <c r="D32" s="50" t="s">
        <v>42</v>
      </c>
      <c r="E32" s="49" t="s">
        <v>17</v>
      </c>
      <c r="F32" s="50" t="s">
        <v>156</v>
      </c>
      <c r="G32" s="69">
        <f>G33</f>
        <v>5.3</v>
      </c>
    </row>
    <row r="33" spans="1:7" ht="12.75">
      <c r="A33" s="48" t="s">
        <v>157</v>
      </c>
      <c r="B33" s="49" t="s">
        <v>62</v>
      </c>
      <c r="C33" s="50" t="s">
        <v>40</v>
      </c>
      <c r="D33" s="50" t="s">
        <v>42</v>
      </c>
      <c r="E33" s="49" t="s">
        <v>17</v>
      </c>
      <c r="F33" s="50" t="s">
        <v>158</v>
      </c>
      <c r="G33" s="69">
        <f>G34+G35+G36</f>
        <v>5.3</v>
      </c>
    </row>
    <row r="34" spans="1:7" ht="12.75">
      <c r="A34" s="48" t="s">
        <v>159</v>
      </c>
      <c r="B34" s="49" t="s">
        <v>62</v>
      </c>
      <c r="C34" s="50" t="s">
        <v>40</v>
      </c>
      <c r="D34" s="50" t="s">
        <v>42</v>
      </c>
      <c r="E34" s="49" t="s">
        <v>17</v>
      </c>
      <c r="F34" s="50" t="s">
        <v>107</v>
      </c>
      <c r="G34" s="69">
        <v>3.9</v>
      </c>
    </row>
    <row r="35" spans="1:7" ht="12.75">
      <c r="A35" s="48" t="s">
        <v>72</v>
      </c>
      <c r="B35" s="49" t="s">
        <v>62</v>
      </c>
      <c r="C35" s="50" t="s">
        <v>40</v>
      </c>
      <c r="D35" s="50" t="s">
        <v>42</v>
      </c>
      <c r="E35" s="49" t="s">
        <v>17</v>
      </c>
      <c r="F35" s="50" t="s">
        <v>108</v>
      </c>
      <c r="G35" s="69">
        <v>0</v>
      </c>
    </row>
    <row r="36" spans="1:7" ht="12.75">
      <c r="A36" s="51" t="s">
        <v>73</v>
      </c>
      <c r="B36" s="49" t="s">
        <v>62</v>
      </c>
      <c r="C36" s="50" t="s">
        <v>40</v>
      </c>
      <c r="D36" s="50" t="s">
        <v>42</v>
      </c>
      <c r="E36" s="49" t="s">
        <v>17</v>
      </c>
      <c r="F36" s="49" t="s">
        <v>109</v>
      </c>
      <c r="G36" s="69">
        <v>1.4</v>
      </c>
    </row>
    <row r="37" spans="1:7" ht="12.75">
      <c r="A37" s="52" t="s">
        <v>160</v>
      </c>
      <c r="B37" s="53" t="s">
        <v>62</v>
      </c>
      <c r="C37" s="53" t="s">
        <v>40</v>
      </c>
      <c r="D37" s="53" t="s">
        <v>102</v>
      </c>
      <c r="E37" s="54"/>
      <c r="F37" s="55"/>
      <c r="G37" s="71">
        <f>G38</f>
        <v>442.8</v>
      </c>
    </row>
    <row r="38" spans="1:7" ht="12.75">
      <c r="A38" s="52" t="s">
        <v>161</v>
      </c>
      <c r="B38" s="56" t="s">
        <v>62</v>
      </c>
      <c r="C38" s="53" t="s">
        <v>40</v>
      </c>
      <c r="D38" s="53" t="s">
        <v>102</v>
      </c>
      <c r="E38" s="54">
        <v>9910640190</v>
      </c>
      <c r="F38" s="56"/>
      <c r="G38" s="72">
        <f>G39</f>
        <v>442.8</v>
      </c>
    </row>
    <row r="39" spans="1:7" ht="12.75">
      <c r="A39" s="52" t="s">
        <v>155</v>
      </c>
      <c r="B39" s="56" t="s">
        <v>62</v>
      </c>
      <c r="C39" s="53" t="str">
        <f>C37</f>
        <v>01</v>
      </c>
      <c r="D39" s="53" t="str">
        <f>D37</f>
        <v>07</v>
      </c>
      <c r="E39" s="54">
        <v>9910640190</v>
      </c>
      <c r="F39" s="56" t="s">
        <v>156</v>
      </c>
      <c r="G39" s="72">
        <f>G40</f>
        <v>442.8</v>
      </c>
    </row>
    <row r="40" spans="1:7" ht="12.75">
      <c r="A40" s="52" t="s">
        <v>162</v>
      </c>
      <c r="B40" s="56" t="s">
        <v>62</v>
      </c>
      <c r="C40" s="53" t="str">
        <f>C38</f>
        <v>01</v>
      </c>
      <c r="D40" s="53" t="str">
        <f>D38</f>
        <v>07</v>
      </c>
      <c r="E40" s="54">
        <v>9910640190</v>
      </c>
      <c r="F40" s="56" t="s">
        <v>110</v>
      </c>
      <c r="G40" s="72">
        <v>442.8</v>
      </c>
    </row>
    <row r="41" spans="1:7" ht="12.75">
      <c r="A41" s="48" t="s">
        <v>163</v>
      </c>
      <c r="B41" s="49" t="s">
        <v>62</v>
      </c>
      <c r="C41" s="50" t="s">
        <v>40</v>
      </c>
      <c r="D41" s="50" t="s">
        <v>51</v>
      </c>
      <c r="E41" s="50"/>
      <c r="F41" s="50"/>
      <c r="G41" s="69">
        <f>G42</f>
        <v>48</v>
      </c>
    </row>
    <row r="42" spans="1:7" ht="12.75">
      <c r="A42" s="48" t="s">
        <v>74</v>
      </c>
      <c r="B42" s="49" t="s">
        <v>62</v>
      </c>
      <c r="C42" s="50" t="s">
        <v>40</v>
      </c>
      <c r="D42" s="50" t="s">
        <v>51</v>
      </c>
      <c r="E42" s="49" t="s">
        <v>96</v>
      </c>
      <c r="F42" s="50"/>
      <c r="G42" s="69">
        <f>G43</f>
        <v>48</v>
      </c>
    </row>
    <row r="43" spans="1:7" ht="12.75">
      <c r="A43" s="48" t="s">
        <v>164</v>
      </c>
      <c r="B43" s="49" t="s">
        <v>62</v>
      </c>
      <c r="C43" s="50" t="s">
        <v>40</v>
      </c>
      <c r="D43" s="50" t="s">
        <v>51</v>
      </c>
      <c r="E43" s="49" t="s">
        <v>19</v>
      </c>
      <c r="F43" s="50"/>
      <c r="G43" s="69">
        <f>G44</f>
        <v>48</v>
      </c>
    </row>
    <row r="44" spans="1:7" ht="12.75">
      <c r="A44" s="48" t="s">
        <v>155</v>
      </c>
      <c r="B44" s="49" t="s">
        <v>62</v>
      </c>
      <c r="C44" s="50" t="s">
        <v>40</v>
      </c>
      <c r="D44" s="50" t="s">
        <v>51</v>
      </c>
      <c r="E44" s="49" t="s">
        <v>19</v>
      </c>
      <c r="F44" s="50" t="s">
        <v>156</v>
      </c>
      <c r="G44" s="69">
        <f>G45</f>
        <v>48</v>
      </c>
    </row>
    <row r="45" spans="1:7" ht="12.75">
      <c r="A45" s="48" t="s">
        <v>28</v>
      </c>
      <c r="B45" s="49" t="s">
        <v>62</v>
      </c>
      <c r="C45" s="50" t="s">
        <v>40</v>
      </c>
      <c r="D45" s="50" t="s">
        <v>51</v>
      </c>
      <c r="E45" s="49" t="s">
        <v>19</v>
      </c>
      <c r="F45" s="50" t="s">
        <v>29</v>
      </c>
      <c r="G45" s="69">
        <v>48</v>
      </c>
    </row>
    <row r="46" spans="1:7" ht="12.75">
      <c r="A46" s="48" t="s">
        <v>165</v>
      </c>
      <c r="B46" s="49" t="s">
        <v>62</v>
      </c>
      <c r="C46" s="50" t="s">
        <v>40</v>
      </c>
      <c r="D46" s="50" t="s">
        <v>43</v>
      </c>
      <c r="E46" s="50"/>
      <c r="F46" s="50"/>
      <c r="G46" s="69">
        <f>G47+G51+G57+G63+G67+G71+G79+G75+G83</f>
        <v>110.7</v>
      </c>
    </row>
    <row r="47" spans="1:7" ht="12.75">
      <c r="A47" s="51" t="s">
        <v>76</v>
      </c>
      <c r="B47" s="49" t="s">
        <v>62</v>
      </c>
      <c r="C47" s="50" t="s">
        <v>40</v>
      </c>
      <c r="D47" s="50" t="s">
        <v>43</v>
      </c>
      <c r="E47" s="49" t="s">
        <v>31</v>
      </c>
      <c r="F47" s="50"/>
      <c r="G47" s="69">
        <f>G48</f>
        <v>0.7</v>
      </c>
    </row>
    <row r="48" spans="1:7" ht="12.75">
      <c r="A48" s="48" t="s">
        <v>151</v>
      </c>
      <c r="B48" s="49" t="s">
        <v>62</v>
      </c>
      <c r="C48" s="50" t="s">
        <v>40</v>
      </c>
      <c r="D48" s="50" t="s">
        <v>43</v>
      </c>
      <c r="E48" s="49" t="s">
        <v>31</v>
      </c>
      <c r="F48" s="50" t="s">
        <v>152</v>
      </c>
      <c r="G48" s="69">
        <f>G49</f>
        <v>0.7</v>
      </c>
    </row>
    <row r="49" spans="1:7" ht="12.75">
      <c r="A49" s="48" t="s">
        <v>153</v>
      </c>
      <c r="B49" s="49" t="s">
        <v>62</v>
      </c>
      <c r="C49" s="50" t="s">
        <v>40</v>
      </c>
      <c r="D49" s="50" t="s">
        <v>43</v>
      </c>
      <c r="E49" s="49" t="s">
        <v>31</v>
      </c>
      <c r="F49" s="50" t="s">
        <v>154</v>
      </c>
      <c r="G49" s="69">
        <f>G50</f>
        <v>0.7</v>
      </c>
    </row>
    <row r="50" spans="1:7" ht="12.75">
      <c r="A50" s="48" t="s">
        <v>71</v>
      </c>
      <c r="B50" s="49" t="s">
        <v>62</v>
      </c>
      <c r="C50" s="50" t="s">
        <v>40</v>
      </c>
      <c r="D50" s="50" t="s">
        <v>43</v>
      </c>
      <c r="E50" s="49" t="s">
        <v>31</v>
      </c>
      <c r="F50" s="50" t="s">
        <v>16</v>
      </c>
      <c r="G50" s="69">
        <v>0.7</v>
      </c>
    </row>
    <row r="51" spans="1:7" ht="15" customHeight="1">
      <c r="A51" s="57" t="s">
        <v>260</v>
      </c>
      <c r="B51" s="49" t="s">
        <v>62</v>
      </c>
      <c r="C51" s="50" t="s">
        <v>40</v>
      </c>
      <c r="D51" s="50" t="s">
        <v>43</v>
      </c>
      <c r="E51" s="49" t="s">
        <v>133</v>
      </c>
      <c r="F51" s="50"/>
      <c r="G51" s="69">
        <f>G52+G55</f>
        <v>7</v>
      </c>
    </row>
    <row r="52" spans="1:7" ht="14.25" customHeight="1">
      <c r="A52" s="48" t="s">
        <v>151</v>
      </c>
      <c r="B52" s="49" t="s">
        <v>62</v>
      </c>
      <c r="C52" s="50" t="s">
        <v>40</v>
      </c>
      <c r="D52" s="50" t="s">
        <v>43</v>
      </c>
      <c r="E52" s="49" t="s">
        <v>133</v>
      </c>
      <c r="F52" s="50" t="s">
        <v>152</v>
      </c>
      <c r="G52" s="69">
        <f>G53</f>
        <v>0</v>
      </c>
    </row>
    <row r="53" spans="1:7" ht="12.75" customHeight="1">
      <c r="A53" s="48" t="s">
        <v>153</v>
      </c>
      <c r="B53" s="49" t="s">
        <v>62</v>
      </c>
      <c r="C53" s="50" t="s">
        <v>40</v>
      </c>
      <c r="D53" s="50" t="s">
        <v>43</v>
      </c>
      <c r="E53" s="49" t="s">
        <v>133</v>
      </c>
      <c r="F53" s="50" t="s">
        <v>154</v>
      </c>
      <c r="G53" s="69">
        <f>G54</f>
        <v>0</v>
      </c>
    </row>
    <row r="54" spans="1:7" ht="14.25" customHeight="1">
      <c r="A54" s="48" t="s">
        <v>71</v>
      </c>
      <c r="B54" s="49" t="s">
        <v>62</v>
      </c>
      <c r="C54" s="50" t="s">
        <v>40</v>
      </c>
      <c r="D54" s="50" t="s">
        <v>43</v>
      </c>
      <c r="E54" s="49" t="s">
        <v>133</v>
      </c>
      <c r="F54" s="50" t="s">
        <v>16</v>
      </c>
      <c r="G54" s="69">
        <v>0</v>
      </c>
    </row>
    <row r="55" spans="1:7" ht="15.75" customHeight="1">
      <c r="A55" s="48" t="s">
        <v>216</v>
      </c>
      <c r="B55" s="49" t="s">
        <v>62</v>
      </c>
      <c r="C55" s="50" t="s">
        <v>40</v>
      </c>
      <c r="D55" s="50" t="s">
        <v>43</v>
      </c>
      <c r="E55" s="49" t="s">
        <v>133</v>
      </c>
      <c r="F55" s="50" t="s">
        <v>211</v>
      </c>
      <c r="G55" s="69">
        <f>G56</f>
        <v>7</v>
      </c>
    </row>
    <row r="56" spans="1:7" ht="12.75" customHeight="1">
      <c r="A56" s="48" t="s">
        <v>217</v>
      </c>
      <c r="B56" s="49" t="s">
        <v>62</v>
      </c>
      <c r="C56" s="50" t="s">
        <v>40</v>
      </c>
      <c r="D56" s="50" t="s">
        <v>43</v>
      </c>
      <c r="E56" s="49" t="s">
        <v>133</v>
      </c>
      <c r="F56" s="50" t="s">
        <v>218</v>
      </c>
      <c r="G56" s="69">
        <v>7</v>
      </c>
    </row>
    <row r="57" spans="1:7" ht="27" customHeight="1">
      <c r="A57" s="58" t="s">
        <v>256</v>
      </c>
      <c r="B57" s="49" t="s">
        <v>62</v>
      </c>
      <c r="C57" s="50" t="s">
        <v>40</v>
      </c>
      <c r="D57" s="50" t="s">
        <v>43</v>
      </c>
      <c r="E57" s="49" t="s">
        <v>25</v>
      </c>
      <c r="F57" s="50"/>
      <c r="G57" s="69">
        <f>G58+G61</f>
        <v>7</v>
      </c>
    </row>
    <row r="58" spans="1:7" ht="15.75" customHeight="1">
      <c r="A58" s="48" t="s">
        <v>151</v>
      </c>
      <c r="B58" s="49" t="s">
        <v>62</v>
      </c>
      <c r="C58" s="50" t="s">
        <v>40</v>
      </c>
      <c r="D58" s="50" t="s">
        <v>43</v>
      </c>
      <c r="E58" s="49" t="s">
        <v>25</v>
      </c>
      <c r="F58" s="50" t="s">
        <v>152</v>
      </c>
      <c r="G58" s="69">
        <f>G59</f>
        <v>0</v>
      </c>
    </row>
    <row r="59" spans="1:7" ht="15" customHeight="1">
      <c r="A59" s="48" t="s">
        <v>153</v>
      </c>
      <c r="B59" s="49" t="s">
        <v>62</v>
      </c>
      <c r="C59" s="50" t="s">
        <v>40</v>
      </c>
      <c r="D59" s="50" t="s">
        <v>43</v>
      </c>
      <c r="E59" s="49" t="s">
        <v>25</v>
      </c>
      <c r="F59" s="50" t="s">
        <v>154</v>
      </c>
      <c r="G59" s="69">
        <f>G60</f>
        <v>0</v>
      </c>
    </row>
    <row r="60" spans="1:7" ht="13.5" customHeight="1">
      <c r="A60" s="48" t="s">
        <v>71</v>
      </c>
      <c r="B60" s="49" t="s">
        <v>62</v>
      </c>
      <c r="C60" s="50" t="s">
        <v>40</v>
      </c>
      <c r="D60" s="50" t="s">
        <v>43</v>
      </c>
      <c r="E60" s="49" t="s">
        <v>25</v>
      </c>
      <c r="F60" s="50" t="s">
        <v>16</v>
      </c>
      <c r="G60" s="69">
        <v>0</v>
      </c>
    </row>
    <row r="61" spans="1:7" ht="13.5" customHeight="1">
      <c r="A61" s="48" t="s">
        <v>216</v>
      </c>
      <c r="B61" s="49" t="s">
        <v>62</v>
      </c>
      <c r="C61" s="50" t="s">
        <v>40</v>
      </c>
      <c r="D61" s="50" t="s">
        <v>43</v>
      </c>
      <c r="E61" s="49" t="s">
        <v>25</v>
      </c>
      <c r="F61" s="50" t="s">
        <v>211</v>
      </c>
      <c r="G61" s="69">
        <f>G62</f>
        <v>7</v>
      </c>
    </row>
    <row r="62" spans="1:7" ht="13.5" customHeight="1">
      <c r="A62" s="48" t="s">
        <v>217</v>
      </c>
      <c r="B62" s="49" t="s">
        <v>62</v>
      </c>
      <c r="C62" s="50" t="s">
        <v>40</v>
      </c>
      <c r="D62" s="50" t="s">
        <v>43</v>
      </c>
      <c r="E62" s="49" t="s">
        <v>25</v>
      </c>
      <c r="F62" s="50" t="s">
        <v>218</v>
      </c>
      <c r="G62" s="69">
        <v>7</v>
      </c>
    </row>
    <row r="63" spans="1:7" ht="11.25" customHeight="1">
      <c r="A63" s="59" t="s">
        <v>357</v>
      </c>
      <c r="B63" s="49" t="s">
        <v>62</v>
      </c>
      <c r="C63" s="50" t="s">
        <v>40</v>
      </c>
      <c r="D63" s="50" t="s">
        <v>43</v>
      </c>
      <c r="E63" s="49" t="s">
        <v>166</v>
      </c>
      <c r="F63" s="50"/>
      <c r="G63" s="69">
        <f>G64</f>
        <v>23</v>
      </c>
    </row>
    <row r="64" spans="1:7" ht="16.5" customHeight="1">
      <c r="A64" s="48" t="s">
        <v>151</v>
      </c>
      <c r="B64" s="49" t="s">
        <v>62</v>
      </c>
      <c r="C64" s="50" t="s">
        <v>40</v>
      </c>
      <c r="D64" s="50" t="s">
        <v>43</v>
      </c>
      <c r="E64" s="49" t="s">
        <v>166</v>
      </c>
      <c r="F64" s="50" t="s">
        <v>152</v>
      </c>
      <c r="G64" s="69">
        <f>G65</f>
        <v>23</v>
      </c>
    </row>
    <row r="65" spans="1:7" ht="16.5" customHeight="1">
      <c r="A65" s="48" t="s">
        <v>153</v>
      </c>
      <c r="B65" s="49" t="s">
        <v>62</v>
      </c>
      <c r="C65" s="50" t="s">
        <v>40</v>
      </c>
      <c r="D65" s="50" t="s">
        <v>43</v>
      </c>
      <c r="E65" s="49" t="s">
        <v>166</v>
      </c>
      <c r="F65" s="50" t="s">
        <v>154</v>
      </c>
      <c r="G65" s="69">
        <f>G66</f>
        <v>23</v>
      </c>
    </row>
    <row r="66" spans="1:7" ht="15" customHeight="1">
      <c r="A66" s="48" t="s">
        <v>71</v>
      </c>
      <c r="B66" s="49" t="s">
        <v>62</v>
      </c>
      <c r="C66" s="50" t="s">
        <v>40</v>
      </c>
      <c r="D66" s="50" t="s">
        <v>43</v>
      </c>
      <c r="E66" s="49" t="s">
        <v>166</v>
      </c>
      <c r="F66" s="50" t="s">
        <v>16</v>
      </c>
      <c r="G66" s="69">
        <v>23</v>
      </c>
    </row>
    <row r="67" spans="1:7" ht="13.5" customHeight="1">
      <c r="A67" s="60" t="s">
        <v>261</v>
      </c>
      <c r="B67" s="49" t="s">
        <v>62</v>
      </c>
      <c r="C67" s="50" t="s">
        <v>40</v>
      </c>
      <c r="D67" s="50" t="s">
        <v>43</v>
      </c>
      <c r="E67" s="49" t="s">
        <v>93</v>
      </c>
      <c r="F67" s="50"/>
      <c r="G67" s="69">
        <f>G68</f>
        <v>53</v>
      </c>
    </row>
    <row r="68" spans="1:7" ht="15" customHeight="1">
      <c r="A68" s="48" t="s">
        <v>151</v>
      </c>
      <c r="B68" s="49" t="s">
        <v>62</v>
      </c>
      <c r="C68" s="50" t="s">
        <v>40</v>
      </c>
      <c r="D68" s="50" t="s">
        <v>43</v>
      </c>
      <c r="E68" s="49" t="s">
        <v>93</v>
      </c>
      <c r="F68" s="50" t="s">
        <v>152</v>
      </c>
      <c r="G68" s="69">
        <f>G69</f>
        <v>53</v>
      </c>
    </row>
    <row r="69" spans="1:7" ht="14.25" customHeight="1">
      <c r="A69" s="48" t="s">
        <v>153</v>
      </c>
      <c r="B69" s="49" t="s">
        <v>62</v>
      </c>
      <c r="C69" s="50" t="s">
        <v>40</v>
      </c>
      <c r="D69" s="50" t="s">
        <v>43</v>
      </c>
      <c r="E69" s="49" t="s">
        <v>93</v>
      </c>
      <c r="F69" s="50" t="s">
        <v>154</v>
      </c>
      <c r="G69" s="69">
        <f>G70</f>
        <v>53</v>
      </c>
    </row>
    <row r="70" spans="1:7" ht="15" customHeight="1">
      <c r="A70" s="48" t="s">
        <v>71</v>
      </c>
      <c r="B70" s="49" t="s">
        <v>62</v>
      </c>
      <c r="C70" s="50" t="s">
        <v>40</v>
      </c>
      <c r="D70" s="50" t="s">
        <v>43</v>
      </c>
      <c r="E70" s="49" t="s">
        <v>93</v>
      </c>
      <c r="F70" s="50" t="s">
        <v>16</v>
      </c>
      <c r="G70" s="69">
        <v>53</v>
      </c>
    </row>
    <row r="71" spans="1:7" ht="24" customHeight="1">
      <c r="A71" s="61" t="s">
        <v>78</v>
      </c>
      <c r="B71" s="49" t="s">
        <v>62</v>
      </c>
      <c r="C71" s="50" t="s">
        <v>40</v>
      </c>
      <c r="D71" s="50" t="s">
        <v>43</v>
      </c>
      <c r="E71" s="49" t="s">
        <v>94</v>
      </c>
      <c r="F71" s="50"/>
      <c r="G71" s="69">
        <f>G72</f>
        <v>20</v>
      </c>
    </row>
    <row r="72" spans="1:7" ht="13.5" customHeight="1">
      <c r="A72" s="48" t="s">
        <v>151</v>
      </c>
      <c r="B72" s="49" t="s">
        <v>62</v>
      </c>
      <c r="C72" s="50" t="s">
        <v>40</v>
      </c>
      <c r="D72" s="50" t="s">
        <v>43</v>
      </c>
      <c r="E72" s="49" t="s">
        <v>94</v>
      </c>
      <c r="F72" s="50" t="s">
        <v>152</v>
      </c>
      <c r="G72" s="69">
        <f>G73</f>
        <v>20</v>
      </c>
    </row>
    <row r="73" spans="1:7" ht="12.75" customHeight="1">
      <c r="A73" s="48" t="s">
        <v>153</v>
      </c>
      <c r="B73" s="49" t="s">
        <v>62</v>
      </c>
      <c r="C73" s="50" t="s">
        <v>40</v>
      </c>
      <c r="D73" s="50" t="s">
        <v>43</v>
      </c>
      <c r="E73" s="49" t="s">
        <v>94</v>
      </c>
      <c r="F73" s="50" t="s">
        <v>154</v>
      </c>
      <c r="G73" s="69">
        <f>G74</f>
        <v>20</v>
      </c>
    </row>
    <row r="74" spans="1:7" ht="15" customHeight="1">
      <c r="A74" s="48" t="s">
        <v>71</v>
      </c>
      <c r="B74" s="49" t="s">
        <v>62</v>
      </c>
      <c r="C74" s="50" t="s">
        <v>40</v>
      </c>
      <c r="D74" s="50" t="s">
        <v>43</v>
      </c>
      <c r="E74" s="49" t="s">
        <v>94</v>
      </c>
      <c r="F74" s="50" t="s">
        <v>16</v>
      </c>
      <c r="G74" s="69">
        <v>20</v>
      </c>
    </row>
    <row r="75" spans="1:7" ht="26.25" customHeight="1">
      <c r="A75" s="62" t="s">
        <v>262</v>
      </c>
      <c r="B75" s="49" t="s">
        <v>62</v>
      </c>
      <c r="C75" s="50" t="s">
        <v>40</v>
      </c>
      <c r="D75" s="50" t="s">
        <v>43</v>
      </c>
      <c r="E75" s="49" t="s">
        <v>95</v>
      </c>
      <c r="F75" s="50"/>
      <c r="G75" s="69">
        <f>G76</f>
        <v>0</v>
      </c>
    </row>
    <row r="76" spans="1:7" ht="12.75" customHeight="1">
      <c r="A76" s="48" t="s">
        <v>151</v>
      </c>
      <c r="B76" s="49" t="s">
        <v>62</v>
      </c>
      <c r="C76" s="50" t="s">
        <v>40</v>
      </c>
      <c r="D76" s="50" t="s">
        <v>43</v>
      </c>
      <c r="E76" s="49" t="s">
        <v>95</v>
      </c>
      <c r="F76" s="50" t="s">
        <v>152</v>
      </c>
      <c r="G76" s="69">
        <f>G77</f>
        <v>0</v>
      </c>
    </row>
    <row r="77" spans="1:7" ht="15" customHeight="1">
      <c r="A77" s="48" t="s">
        <v>153</v>
      </c>
      <c r="B77" s="49" t="s">
        <v>62</v>
      </c>
      <c r="C77" s="50" t="s">
        <v>40</v>
      </c>
      <c r="D77" s="50" t="s">
        <v>43</v>
      </c>
      <c r="E77" s="49" t="s">
        <v>95</v>
      </c>
      <c r="F77" s="50" t="s">
        <v>154</v>
      </c>
      <c r="G77" s="69">
        <f>G78</f>
        <v>0</v>
      </c>
    </row>
    <row r="78" spans="1:7" ht="15.75" customHeight="1">
      <c r="A78" s="48" t="s">
        <v>71</v>
      </c>
      <c r="B78" s="49" t="s">
        <v>62</v>
      </c>
      <c r="C78" s="50" t="s">
        <v>40</v>
      </c>
      <c r="D78" s="50" t="s">
        <v>43</v>
      </c>
      <c r="E78" s="49" t="s">
        <v>95</v>
      </c>
      <c r="F78" s="50" t="s">
        <v>16</v>
      </c>
      <c r="G78" s="69">
        <v>0</v>
      </c>
    </row>
    <row r="79" spans="1:7" ht="27.75" customHeight="1">
      <c r="A79" s="62" t="s">
        <v>130</v>
      </c>
      <c r="B79" s="49" t="s">
        <v>62</v>
      </c>
      <c r="C79" s="50" t="s">
        <v>40</v>
      </c>
      <c r="D79" s="50" t="s">
        <v>43</v>
      </c>
      <c r="E79" s="49" t="s">
        <v>135</v>
      </c>
      <c r="F79" s="50"/>
      <c r="G79" s="69">
        <f>G80</f>
        <v>0</v>
      </c>
    </row>
    <row r="80" spans="1:7" ht="15" customHeight="1">
      <c r="A80" s="48" t="s">
        <v>151</v>
      </c>
      <c r="B80" s="49" t="s">
        <v>62</v>
      </c>
      <c r="C80" s="50" t="s">
        <v>40</v>
      </c>
      <c r="D80" s="50" t="s">
        <v>43</v>
      </c>
      <c r="E80" s="49" t="s">
        <v>135</v>
      </c>
      <c r="F80" s="50" t="s">
        <v>152</v>
      </c>
      <c r="G80" s="69">
        <f>G81</f>
        <v>0</v>
      </c>
    </row>
    <row r="81" spans="1:7" ht="15.75" customHeight="1">
      <c r="A81" s="48" t="s">
        <v>153</v>
      </c>
      <c r="B81" s="49" t="s">
        <v>62</v>
      </c>
      <c r="C81" s="50" t="s">
        <v>40</v>
      </c>
      <c r="D81" s="50" t="s">
        <v>43</v>
      </c>
      <c r="E81" s="49" t="s">
        <v>135</v>
      </c>
      <c r="F81" s="50" t="s">
        <v>154</v>
      </c>
      <c r="G81" s="69">
        <f>G82</f>
        <v>0</v>
      </c>
    </row>
    <row r="82" spans="1:7" ht="16.5" customHeight="1">
      <c r="A82" s="48" t="s">
        <v>71</v>
      </c>
      <c r="B82" s="49" t="s">
        <v>62</v>
      </c>
      <c r="C82" s="50" t="s">
        <v>40</v>
      </c>
      <c r="D82" s="50" t="s">
        <v>43</v>
      </c>
      <c r="E82" s="49" t="s">
        <v>135</v>
      </c>
      <c r="F82" s="50" t="s">
        <v>16</v>
      </c>
      <c r="G82" s="69">
        <v>0</v>
      </c>
    </row>
    <row r="83" spans="1:7" ht="24" customHeight="1">
      <c r="A83" s="62" t="s">
        <v>167</v>
      </c>
      <c r="B83" s="49" t="s">
        <v>62</v>
      </c>
      <c r="C83" s="50" t="s">
        <v>40</v>
      </c>
      <c r="D83" s="50" t="s">
        <v>43</v>
      </c>
      <c r="E83" s="49" t="s">
        <v>168</v>
      </c>
      <c r="F83" s="50"/>
      <c r="G83" s="69">
        <f>G84</f>
        <v>0</v>
      </c>
    </row>
    <row r="84" spans="1:7" ht="15.75" customHeight="1">
      <c r="A84" s="48" t="s">
        <v>151</v>
      </c>
      <c r="B84" s="49" t="s">
        <v>62</v>
      </c>
      <c r="C84" s="50" t="s">
        <v>40</v>
      </c>
      <c r="D84" s="50" t="s">
        <v>43</v>
      </c>
      <c r="E84" s="49" t="s">
        <v>168</v>
      </c>
      <c r="F84" s="50" t="s">
        <v>152</v>
      </c>
      <c r="G84" s="69">
        <f>G85</f>
        <v>0</v>
      </c>
    </row>
    <row r="85" spans="1:7" ht="15" customHeight="1">
      <c r="A85" s="48" t="s">
        <v>153</v>
      </c>
      <c r="B85" s="49" t="s">
        <v>62</v>
      </c>
      <c r="C85" s="50" t="s">
        <v>40</v>
      </c>
      <c r="D85" s="50" t="s">
        <v>43</v>
      </c>
      <c r="E85" s="49" t="s">
        <v>168</v>
      </c>
      <c r="F85" s="50" t="s">
        <v>154</v>
      </c>
      <c r="G85" s="69">
        <f>G86</f>
        <v>0</v>
      </c>
    </row>
    <row r="86" spans="1:7" ht="14.25" customHeight="1">
      <c r="A86" s="48" t="s">
        <v>71</v>
      </c>
      <c r="B86" s="49" t="s">
        <v>62</v>
      </c>
      <c r="C86" s="50" t="s">
        <v>40</v>
      </c>
      <c r="D86" s="50" t="s">
        <v>43</v>
      </c>
      <c r="E86" s="49" t="s">
        <v>168</v>
      </c>
      <c r="F86" s="50" t="s">
        <v>16</v>
      </c>
      <c r="G86" s="69">
        <v>0</v>
      </c>
    </row>
    <row r="87" spans="1:7" ht="12.75">
      <c r="A87" s="48"/>
      <c r="B87" s="49"/>
      <c r="C87" s="50"/>
      <c r="D87" s="50"/>
      <c r="E87" s="49"/>
      <c r="F87" s="50"/>
      <c r="G87" s="69"/>
    </row>
    <row r="88" spans="1:7" ht="12.75">
      <c r="A88" s="48" t="s">
        <v>3</v>
      </c>
      <c r="B88" s="49" t="s">
        <v>62</v>
      </c>
      <c r="C88" s="50" t="s">
        <v>41</v>
      </c>
      <c r="D88" s="50" t="s">
        <v>140</v>
      </c>
      <c r="E88" s="50"/>
      <c r="F88" s="50"/>
      <c r="G88" s="69">
        <f>G89</f>
        <v>313.90000000000003</v>
      </c>
    </row>
    <row r="89" spans="1:7" ht="12.75">
      <c r="A89" s="48" t="s">
        <v>79</v>
      </c>
      <c r="B89" s="49" t="s">
        <v>62</v>
      </c>
      <c r="C89" s="50" t="s">
        <v>41</v>
      </c>
      <c r="D89" s="50" t="s">
        <v>46</v>
      </c>
      <c r="E89" s="50"/>
      <c r="F89" s="50"/>
      <c r="G89" s="69">
        <f>G90</f>
        <v>313.90000000000003</v>
      </c>
    </row>
    <row r="90" spans="1:7" ht="12.75">
      <c r="A90" s="48" t="s">
        <v>169</v>
      </c>
      <c r="B90" s="49" t="s">
        <v>62</v>
      </c>
      <c r="C90" s="50" t="s">
        <v>41</v>
      </c>
      <c r="D90" s="50" t="s">
        <v>46</v>
      </c>
      <c r="E90" s="49" t="s">
        <v>170</v>
      </c>
      <c r="F90" s="50"/>
      <c r="G90" s="69">
        <f>G91</f>
        <v>313.90000000000003</v>
      </c>
    </row>
    <row r="91" spans="1:7" ht="12.75">
      <c r="A91" s="48" t="s">
        <v>126</v>
      </c>
      <c r="B91" s="49" t="s">
        <v>62</v>
      </c>
      <c r="C91" s="50" t="s">
        <v>41</v>
      </c>
      <c r="D91" s="50" t="s">
        <v>46</v>
      </c>
      <c r="E91" s="49" t="s">
        <v>33</v>
      </c>
      <c r="F91" s="50"/>
      <c r="G91" s="69">
        <f>G92+G96</f>
        <v>313.90000000000003</v>
      </c>
    </row>
    <row r="92" spans="1:7" ht="28.5" customHeight="1">
      <c r="A92" s="48" t="s">
        <v>143</v>
      </c>
      <c r="B92" s="49" t="s">
        <v>62</v>
      </c>
      <c r="C92" s="50" t="s">
        <v>41</v>
      </c>
      <c r="D92" s="50" t="s">
        <v>46</v>
      </c>
      <c r="E92" s="49" t="s">
        <v>33</v>
      </c>
      <c r="F92" s="50" t="s">
        <v>144</v>
      </c>
      <c r="G92" s="69">
        <f>G93</f>
        <v>303.1</v>
      </c>
    </row>
    <row r="93" spans="1:7" ht="12.75">
      <c r="A93" s="48" t="s">
        <v>145</v>
      </c>
      <c r="B93" s="49" t="s">
        <v>62</v>
      </c>
      <c r="C93" s="50" t="s">
        <v>41</v>
      </c>
      <c r="D93" s="50" t="s">
        <v>46</v>
      </c>
      <c r="E93" s="49" t="s">
        <v>33</v>
      </c>
      <c r="F93" s="50" t="s">
        <v>26</v>
      </c>
      <c r="G93" s="69">
        <f>G94+G95</f>
        <v>303.1</v>
      </c>
    </row>
    <row r="94" spans="1:7" ht="12.75">
      <c r="A94" s="48" t="s">
        <v>146</v>
      </c>
      <c r="B94" s="49" t="s">
        <v>62</v>
      </c>
      <c r="C94" s="50" t="s">
        <v>41</v>
      </c>
      <c r="D94" s="50" t="s">
        <v>46</v>
      </c>
      <c r="E94" s="49" t="s">
        <v>33</v>
      </c>
      <c r="F94" s="50" t="s">
        <v>147</v>
      </c>
      <c r="G94" s="69">
        <v>232.8</v>
      </c>
    </row>
    <row r="95" spans="1:7" ht="25.5">
      <c r="A95" s="48" t="s">
        <v>148</v>
      </c>
      <c r="B95" s="49" t="s">
        <v>62</v>
      </c>
      <c r="C95" s="50" t="s">
        <v>41</v>
      </c>
      <c r="D95" s="50" t="s">
        <v>46</v>
      </c>
      <c r="E95" s="49" t="s">
        <v>33</v>
      </c>
      <c r="F95" s="50" t="s">
        <v>149</v>
      </c>
      <c r="G95" s="69">
        <v>70.3</v>
      </c>
    </row>
    <row r="96" spans="1:7" ht="12.75" hidden="1">
      <c r="A96" s="48" t="s">
        <v>151</v>
      </c>
      <c r="B96" s="49" t="s">
        <v>62</v>
      </c>
      <c r="C96" s="50" t="s">
        <v>41</v>
      </c>
      <c r="D96" s="50" t="s">
        <v>46</v>
      </c>
      <c r="E96" s="49" t="s">
        <v>33</v>
      </c>
      <c r="F96" s="50" t="s">
        <v>152</v>
      </c>
      <c r="G96" s="69">
        <f>G97</f>
        <v>10.8</v>
      </c>
    </row>
    <row r="97" spans="1:7" ht="12.75">
      <c r="A97" s="48" t="s">
        <v>153</v>
      </c>
      <c r="B97" s="49" t="s">
        <v>62</v>
      </c>
      <c r="C97" s="50" t="s">
        <v>41</v>
      </c>
      <c r="D97" s="50" t="s">
        <v>46</v>
      </c>
      <c r="E97" s="49" t="s">
        <v>33</v>
      </c>
      <c r="F97" s="50" t="s">
        <v>154</v>
      </c>
      <c r="G97" s="69">
        <f>G98</f>
        <v>10.8</v>
      </c>
    </row>
    <row r="98" spans="1:7" ht="12.75">
      <c r="A98" s="48" t="s">
        <v>71</v>
      </c>
      <c r="B98" s="49" t="s">
        <v>62</v>
      </c>
      <c r="C98" s="50" t="s">
        <v>41</v>
      </c>
      <c r="D98" s="50" t="s">
        <v>46</v>
      </c>
      <c r="E98" s="49" t="s">
        <v>33</v>
      </c>
      <c r="F98" s="50" t="s">
        <v>16</v>
      </c>
      <c r="G98" s="69">
        <v>10.8</v>
      </c>
    </row>
    <row r="99" spans="1:7" ht="12.75">
      <c r="A99" s="48"/>
      <c r="B99" s="49"/>
      <c r="C99" s="50"/>
      <c r="D99" s="50"/>
      <c r="E99" s="49"/>
      <c r="F99" s="50"/>
      <c r="G99" s="69"/>
    </row>
    <row r="100" spans="1:7" ht="12.75">
      <c r="A100" s="48" t="s">
        <v>8</v>
      </c>
      <c r="B100" s="49" t="s">
        <v>62</v>
      </c>
      <c r="C100" s="50" t="s">
        <v>42</v>
      </c>
      <c r="D100" s="50" t="s">
        <v>140</v>
      </c>
      <c r="E100" s="50"/>
      <c r="F100" s="50"/>
      <c r="G100" s="69">
        <f>G101+G109+G123</f>
        <v>3795.2999999999997</v>
      </c>
    </row>
    <row r="101" spans="1:7" ht="12.75">
      <c r="A101" s="51" t="s">
        <v>34</v>
      </c>
      <c r="B101" s="49" t="s">
        <v>62</v>
      </c>
      <c r="C101" s="49" t="s">
        <v>42</v>
      </c>
      <c r="D101" s="49" t="s">
        <v>40</v>
      </c>
      <c r="E101" s="50"/>
      <c r="F101" s="50"/>
      <c r="G101" s="69">
        <f>G102+G106</f>
        <v>70.00000000000001</v>
      </c>
    </row>
    <row r="102" spans="1:7" ht="28.5" customHeight="1">
      <c r="A102" s="48" t="s">
        <v>143</v>
      </c>
      <c r="B102" s="49" t="s">
        <v>62</v>
      </c>
      <c r="C102" s="50" t="s">
        <v>42</v>
      </c>
      <c r="D102" s="49" t="s">
        <v>40</v>
      </c>
      <c r="E102" s="49" t="s">
        <v>20</v>
      </c>
      <c r="F102" s="50" t="s">
        <v>144</v>
      </c>
      <c r="G102" s="69">
        <f>G103</f>
        <v>66.60000000000001</v>
      </c>
    </row>
    <row r="103" spans="1:7" ht="12.75">
      <c r="A103" s="48" t="s">
        <v>145</v>
      </c>
      <c r="B103" s="49" t="s">
        <v>62</v>
      </c>
      <c r="C103" s="49" t="s">
        <v>42</v>
      </c>
      <c r="D103" s="49" t="s">
        <v>40</v>
      </c>
      <c r="E103" s="49" t="s">
        <v>20</v>
      </c>
      <c r="F103" s="50" t="s">
        <v>26</v>
      </c>
      <c r="G103" s="69">
        <f>G104+G105</f>
        <v>66.60000000000001</v>
      </c>
    </row>
    <row r="104" spans="1:7" ht="12.75">
      <c r="A104" s="48" t="s">
        <v>146</v>
      </c>
      <c r="B104" s="49" t="s">
        <v>62</v>
      </c>
      <c r="C104" s="50" t="s">
        <v>42</v>
      </c>
      <c r="D104" s="49" t="s">
        <v>40</v>
      </c>
      <c r="E104" s="49" t="s">
        <v>20</v>
      </c>
      <c r="F104" s="50" t="s">
        <v>147</v>
      </c>
      <c r="G104" s="69">
        <v>51.2</v>
      </c>
    </row>
    <row r="105" spans="1:7" ht="25.5">
      <c r="A105" s="48" t="s">
        <v>148</v>
      </c>
      <c r="B105" s="49" t="s">
        <v>62</v>
      </c>
      <c r="C105" s="49" t="s">
        <v>42</v>
      </c>
      <c r="D105" s="49" t="s">
        <v>40</v>
      </c>
      <c r="E105" s="49" t="s">
        <v>20</v>
      </c>
      <c r="F105" s="50" t="s">
        <v>149</v>
      </c>
      <c r="G105" s="69">
        <v>15.4</v>
      </c>
    </row>
    <row r="106" spans="1:7" ht="12.75">
      <c r="A106" s="48" t="s">
        <v>151</v>
      </c>
      <c r="B106" s="49" t="s">
        <v>62</v>
      </c>
      <c r="C106" s="50" t="s">
        <v>42</v>
      </c>
      <c r="D106" s="49" t="s">
        <v>40</v>
      </c>
      <c r="E106" s="49" t="s">
        <v>20</v>
      </c>
      <c r="F106" s="50" t="s">
        <v>152</v>
      </c>
      <c r="G106" s="69">
        <f>G107</f>
        <v>3.4</v>
      </c>
    </row>
    <row r="107" spans="1:7" ht="12.75">
      <c r="A107" s="48" t="s">
        <v>153</v>
      </c>
      <c r="B107" s="49" t="s">
        <v>62</v>
      </c>
      <c r="C107" s="49" t="s">
        <v>42</v>
      </c>
      <c r="D107" s="49" t="s">
        <v>40</v>
      </c>
      <c r="E107" s="49" t="s">
        <v>20</v>
      </c>
      <c r="F107" s="50" t="s">
        <v>154</v>
      </c>
      <c r="G107" s="69">
        <f>G108</f>
        <v>3.4</v>
      </c>
    </row>
    <row r="108" spans="1:7" ht="12.75">
      <c r="A108" s="48" t="s">
        <v>71</v>
      </c>
      <c r="B108" s="49" t="s">
        <v>62</v>
      </c>
      <c r="C108" s="50" t="s">
        <v>42</v>
      </c>
      <c r="D108" s="49" t="s">
        <v>40</v>
      </c>
      <c r="E108" s="49" t="s">
        <v>20</v>
      </c>
      <c r="F108" s="50" t="s">
        <v>16</v>
      </c>
      <c r="G108" s="69">
        <v>3.4</v>
      </c>
    </row>
    <row r="109" spans="1:7" ht="12.75">
      <c r="A109" s="48" t="s">
        <v>171</v>
      </c>
      <c r="B109" s="49" t="s">
        <v>62</v>
      </c>
      <c r="C109" s="49" t="s">
        <v>42</v>
      </c>
      <c r="D109" s="50" t="s">
        <v>50</v>
      </c>
      <c r="E109" s="50"/>
      <c r="F109" s="50"/>
      <c r="G109" s="69">
        <f aca="true" t="shared" si="0" ref="G109:G114">G110</f>
        <v>3724.6</v>
      </c>
    </row>
    <row r="110" spans="1:7" ht="12.75">
      <c r="A110" s="48" t="s">
        <v>15</v>
      </c>
      <c r="B110" s="49" t="s">
        <v>62</v>
      </c>
      <c r="C110" s="50" t="s">
        <v>42</v>
      </c>
      <c r="D110" s="50" t="s">
        <v>50</v>
      </c>
      <c r="E110" s="49"/>
      <c r="F110" s="50"/>
      <c r="G110" s="69">
        <f t="shared" si="0"/>
        <v>3724.6</v>
      </c>
    </row>
    <row r="111" spans="1:7" ht="13.5" customHeight="1">
      <c r="A111" s="51" t="s">
        <v>358</v>
      </c>
      <c r="B111" s="49" t="s">
        <v>62</v>
      </c>
      <c r="C111" s="49" t="s">
        <v>42</v>
      </c>
      <c r="D111" s="50" t="s">
        <v>50</v>
      </c>
      <c r="E111" s="49" t="s">
        <v>21</v>
      </c>
      <c r="F111" s="50"/>
      <c r="G111" s="69">
        <f t="shared" si="0"/>
        <v>3724.6</v>
      </c>
    </row>
    <row r="112" spans="1:7" ht="25.5">
      <c r="A112" s="48" t="s">
        <v>172</v>
      </c>
      <c r="B112" s="49" t="s">
        <v>62</v>
      </c>
      <c r="C112" s="50" t="s">
        <v>42</v>
      </c>
      <c r="D112" s="50" t="s">
        <v>50</v>
      </c>
      <c r="E112" s="49" t="s">
        <v>21</v>
      </c>
      <c r="F112" s="50"/>
      <c r="G112" s="69">
        <f t="shared" si="0"/>
        <v>3724.6</v>
      </c>
    </row>
    <row r="113" spans="1:7" ht="12.75">
      <c r="A113" s="48" t="s">
        <v>151</v>
      </c>
      <c r="B113" s="49" t="s">
        <v>62</v>
      </c>
      <c r="C113" s="49" t="s">
        <v>42</v>
      </c>
      <c r="D113" s="50" t="s">
        <v>50</v>
      </c>
      <c r="E113" s="49" t="s">
        <v>21</v>
      </c>
      <c r="F113" s="50" t="s">
        <v>152</v>
      </c>
      <c r="G113" s="69">
        <f t="shared" si="0"/>
        <v>3724.6</v>
      </c>
    </row>
    <row r="114" spans="1:7" ht="12.75">
      <c r="A114" s="48" t="s">
        <v>153</v>
      </c>
      <c r="B114" s="49" t="s">
        <v>62</v>
      </c>
      <c r="C114" s="50" t="s">
        <v>42</v>
      </c>
      <c r="D114" s="50" t="s">
        <v>50</v>
      </c>
      <c r="E114" s="49" t="s">
        <v>21</v>
      </c>
      <c r="F114" s="50" t="s">
        <v>154</v>
      </c>
      <c r="G114" s="69">
        <f t="shared" si="0"/>
        <v>3724.6</v>
      </c>
    </row>
    <row r="115" spans="1:7" ht="12.75">
      <c r="A115" s="48" t="s">
        <v>71</v>
      </c>
      <c r="B115" s="49" t="s">
        <v>62</v>
      </c>
      <c r="C115" s="49" t="s">
        <v>42</v>
      </c>
      <c r="D115" s="50" t="s">
        <v>50</v>
      </c>
      <c r="E115" s="49" t="s">
        <v>21</v>
      </c>
      <c r="F115" s="50" t="s">
        <v>16</v>
      </c>
      <c r="G115" s="69">
        <f>3293.9+430.7</f>
        <v>3724.6</v>
      </c>
    </row>
    <row r="116" spans="1:7" ht="2.25" customHeight="1" hidden="1">
      <c r="A116" s="48" t="s">
        <v>13</v>
      </c>
      <c r="B116" s="49" t="s">
        <v>62</v>
      </c>
      <c r="C116" s="50" t="s">
        <v>42</v>
      </c>
      <c r="D116" s="50" t="s">
        <v>44</v>
      </c>
      <c r="E116" s="50"/>
      <c r="F116" s="50"/>
      <c r="G116" s="69">
        <f>G117</f>
        <v>0</v>
      </c>
    </row>
    <row r="117" spans="1:7" ht="12.75" hidden="1">
      <c r="A117" s="51" t="s">
        <v>173</v>
      </c>
      <c r="B117" s="49" t="s">
        <v>62</v>
      </c>
      <c r="C117" s="49" t="s">
        <v>42</v>
      </c>
      <c r="D117" s="50" t="s">
        <v>44</v>
      </c>
      <c r="E117" s="49" t="s">
        <v>174</v>
      </c>
      <c r="F117" s="50"/>
      <c r="G117" s="69">
        <f>G118</f>
        <v>0</v>
      </c>
    </row>
    <row r="118" spans="1:7" ht="12.75" hidden="1">
      <c r="A118" s="48" t="s">
        <v>151</v>
      </c>
      <c r="B118" s="49" t="s">
        <v>62</v>
      </c>
      <c r="C118" s="50" t="s">
        <v>42</v>
      </c>
      <c r="D118" s="50" t="s">
        <v>44</v>
      </c>
      <c r="E118" s="49" t="s">
        <v>174</v>
      </c>
      <c r="F118" s="50" t="s">
        <v>152</v>
      </c>
      <c r="G118" s="69">
        <f>G119</f>
        <v>0</v>
      </c>
    </row>
    <row r="119" spans="1:7" ht="12.75" hidden="1">
      <c r="A119" s="48" t="s">
        <v>153</v>
      </c>
      <c r="B119" s="49" t="s">
        <v>62</v>
      </c>
      <c r="C119" s="49" t="s">
        <v>42</v>
      </c>
      <c r="D119" s="50" t="s">
        <v>44</v>
      </c>
      <c r="E119" s="49" t="s">
        <v>174</v>
      </c>
      <c r="F119" s="50" t="s">
        <v>154</v>
      </c>
      <c r="G119" s="69">
        <f>G120</f>
        <v>0</v>
      </c>
    </row>
    <row r="120" spans="1:7" ht="12.75" hidden="1">
      <c r="A120" s="48" t="s">
        <v>71</v>
      </c>
      <c r="B120" s="49" t="s">
        <v>62</v>
      </c>
      <c r="C120" s="50" t="s">
        <v>42</v>
      </c>
      <c r="D120" s="50" t="s">
        <v>44</v>
      </c>
      <c r="E120" s="49" t="s">
        <v>174</v>
      </c>
      <c r="F120" s="50" t="s">
        <v>16</v>
      </c>
      <c r="G120" s="69"/>
    </row>
    <row r="121" spans="1:7" ht="12.75" hidden="1">
      <c r="A121" s="51" t="s">
        <v>175</v>
      </c>
      <c r="B121" s="49" t="s">
        <v>62</v>
      </c>
      <c r="C121" s="49" t="s">
        <v>42</v>
      </c>
      <c r="D121" s="50" t="s">
        <v>44</v>
      </c>
      <c r="E121" s="49" t="s">
        <v>176</v>
      </c>
      <c r="F121" s="50"/>
      <c r="G121" s="69">
        <f aca="true" t="shared" si="1" ref="G121:G126">G122</f>
        <v>0.7</v>
      </c>
    </row>
    <row r="122" spans="1:7" ht="12.75" hidden="1">
      <c r="A122" s="48" t="s">
        <v>151</v>
      </c>
      <c r="B122" s="49" t="s">
        <v>62</v>
      </c>
      <c r="C122" s="50" t="s">
        <v>42</v>
      </c>
      <c r="D122" s="50" t="s">
        <v>44</v>
      </c>
      <c r="E122" s="49" t="s">
        <v>176</v>
      </c>
      <c r="F122" s="50" t="s">
        <v>152</v>
      </c>
      <c r="G122" s="69">
        <f t="shared" si="1"/>
        <v>0.7</v>
      </c>
    </row>
    <row r="123" spans="1:7" ht="12" customHeight="1">
      <c r="A123" s="48" t="s">
        <v>153</v>
      </c>
      <c r="B123" s="49" t="s">
        <v>62</v>
      </c>
      <c r="C123" s="49" t="s">
        <v>42</v>
      </c>
      <c r="D123" s="50" t="s">
        <v>44</v>
      </c>
      <c r="E123" s="49" t="s">
        <v>176</v>
      </c>
      <c r="F123" s="50" t="s">
        <v>154</v>
      </c>
      <c r="G123" s="69">
        <f t="shared" si="1"/>
        <v>0.7</v>
      </c>
    </row>
    <row r="124" spans="1:7" ht="12.75">
      <c r="A124" s="48" t="s">
        <v>71</v>
      </c>
      <c r="B124" s="49" t="s">
        <v>62</v>
      </c>
      <c r="C124" s="50" t="s">
        <v>42</v>
      </c>
      <c r="D124" s="50" t="s">
        <v>44</v>
      </c>
      <c r="E124" s="49" t="s">
        <v>176</v>
      </c>
      <c r="F124" s="50" t="s">
        <v>16</v>
      </c>
      <c r="G124" s="69">
        <f t="shared" si="1"/>
        <v>0.7</v>
      </c>
    </row>
    <row r="125" spans="1:7" ht="12.75">
      <c r="A125" s="48" t="s">
        <v>151</v>
      </c>
      <c r="B125" s="49" t="s">
        <v>62</v>
      </c>
      <c r="C125" s="49" t="s">
        <v>42</v>
      </c>
      <c r="D125" s="50" t="s">
        <v>44</v>
      </c>
      <c r="E125" s="49" t="s">
        <v>22</v>
      </c>
      <c r="F125" s="50" t="s">
        <v>152</v>
      </c>
      <c r="G125" s="69">
        <f t="shared" si="1"/>
        <v>0.7</v>
      </c>
    </row>
    <row r="126" spans="1:7" ht="12.75">
      <c r="A126" s="48" t="s">
        <v>153</v>
      </c>
      <c r="B126" s="49" t="s">
        <v>62</v>
      </c>
      <c r="C126" s="50" t="s">
        <v>42</v>
      </c>
      <c r="D126" s="50" t="s">
        <v>44</v>
      </c>
      <c r="E126" s="49" t="s">
        <v>22</v>
      </c>
      <c r="F126" s="50" t="s">
        <v>154</v>
      </c>
      <c r="G126" s="69">
        <f t="shared" si="1"/>
        <v>0.7</v>
      </c>
    </row>
    <row r="127" spans="1:7" ht="12.75">
      <c r="A127" s="48" t="s">
        <v>71</v>
      </c>
      <c r="B127" s="49" t="s">
        <v>62</v>
      </c>
      <c r="C127" s="49" t="s">
        <v>42</v>
      </c>
      <c r="D127" s="50" t="s">
        <v>44</v>
      </c>
      <c r="E127" s="49" t="s">
        <v>22</v>
      </c>
      <c r="F127" s="50" t="s">
        <v>16</v>
      </c>
      <c r="G127" s="69">
        <v>0.7</v>
      </c>
    </row>
    <row r="128" spans="1:7" ht="12.75">
      <c r="A128" s="48"/>
      <c r="B128" s="49"/>
      <c r="C128" s="49"/>
      <c r="D128" s="50"/>
      <c r="E128" s="49"/>
      <c r="F128" s="50"/>
      <c r="G128" s="69"/>
    </row>
    <row r="129" spans="1:7" ht="12.75">
      <c r="A129" s="48" t="s">
        <v>11</v>
      </c>
      <c r="B129" s="49" t="s">
        <v>62</v>
      </c>
      <c r="C129" s="50" t="s">
        <v>45</v>
      </c>
      <c r="D129" s="50" t="s">
        <v>140</v>
      </c>
      <c r="E129" s="50"/>
      <c r="F129" s="50"/>
      <c r="G129" s="69">
        <f>G130+G139+G176</f>
        <v>63561.200000000004</v>
      </c>
    </row>
    <row r="130" spans="1:7" ht="12.75">
      <c r="A130" s="48" t="s">
        <v>115</v>
      </c>
      <c r="B130" s="49" t="s">
        <v>62</v>
      </c>
      <c r="C130" s="50" t="s">
        <v>45</v>
      </c>
      <c r="D130" s="50" t="s">
        <v>40</v>
      </c>
      <c r="E130" s="50"/>
      <c r="F130" s="50"/>
      <c r="G130" s="69">
        <f>G131+G135</f>
        <v>0</v>
      </c>
    </row>
    <row r="131" spans="1:7" ht="12.75">
      <c r="A131" s="48" t="s">
        <v>115</v>
      </c>
      <c r="B131" s="49" t="s">
        <v>62</v>
      </c>
      <c r="C131" s="50" t="s">
        <v>45</v>
      </c>
      <c r="D131" s="50" t="s">
        <v>40</v>
      </c>
      <c r="E131" s="49" t="s">
        <v>116</v>
      </c>
      <c r="F131" s="50"/>
      <c r="G131" s="69">
        <f>G132</f>
        <v>0</v>
      </c>
    </row>
    <row r="132" spans="1:7" ht="12.75">
      <c r="A132" s="48" t="s">
        <v>151</v>
      </c>
      <c r="B132" s="49" t="s">
        <v>62</v>
      </c>
      <c r="C132" s="50" t="s">
        <v>45</v>
      </c>
      <c r="D132" s="50" t="s">
        <v>40</v>
      </c>
      <c r="E132" s="49" t="s">
        <v>116</v>
      </c>
      <c r="F132" s="50" t="s">
        <v>152</v>
      </c>
      <c r="G132" s="69">
        <f>G133</f>
        <v>0</v>
      </c>
    </row>
    <row r="133" spans="1:7" ht="12.75">
      <c r="A133" s="48" t="s">
        <v>153</v>
      </c>
      <c r="B133" s="49" t="s">
        <v>62</v>
      </c>
      <c r="C133" s="50" t="s">
        <v>45</v>
      </c>
      <c r="D133" s="50" t="s">
        <v>40</v>
      </c>
      <c r="E133" s="49" t="s">
        <v>116</v>
      </c>
      <c r="F133" s="50" t="s">
        <v>154</v>
      </c>
      <c r="G133" s="69">
        <f>G134</f>
        <v>0</v>
      </c>
    </row>
    <row r="134" spans="1:7" ht="12.75">
      <c r="A134" s="48" t="s">
        <v>71</v>
      </c>
      <c r="B134" s="49" t="s">
        <v>62</v>
      </c>
      <c r="C134" s="50" t="s">
        <v>45</v>
      </c>
      <c r="D134" s="50" t="s">
        <v>40</v>
      </c>
      <c r="E134" s="49" t="s">
        <v>116</v>
      </c>
      <c r="F134" s="50" t="s">
        <v>16</v>
      </c>
      <c r="G134" s="69">
        <v>0</v>
      </c>
    </row>
    <row r="135" spans="1:7" ht="25.5">
      <c r="A135" s="43" t="s">
        <v>83</v>
      </c>
      <c r="B135" s="49" t="s">
        <v>62</v>
      </c>
      <c r="C135" s="50" t="s">
        <v>45</v>
      </c>
      <c r="D135" s="50" t="s">
        <v>40</v>
      </c>
      <c r="E135" s="49" t="s">
        <v>116</v>
      </c>
      <c r="F135" s="50"/>
      <c r="G135" s="69">
        <f>G136</f>
        <v>0</v>
      </c>
    </row>
    <row r="136" spans="1:7" ht="12.75">
      <c r="A136" s="66" t="s">
        <v>186</v>
      </c>
      <c r="B136" s="49" t="s">
        <v>62</v>
      </c>
      <c r="C136" s="50" t="s">
        <v>45</v>
      </c>
      <c r="D136" s="50" t="s">
        <v>40</v>
      </c>
      <c r="E136" s="49" t="s">
        <v>116</v>
      </c>
      <c r="F136" s="50" t="s">
        <v>187</v>
      </c>
      <c r="G136" s="69">
        <f>G137</f>
        <v>0</v>
      </c>
    </row>
    <row r="137" spans="1:7" ht="12.75">
      <c r="A137" s="66" t="s">
        <v>188</v>
      </c>
      <c r="B137" s="49" t="s">
        <v>62</v>
      </c>
      <c r="C137" s="50" t="s">
        <v>45</v>
      </c>
      <c r="D137" s="50" t="s">
        <v>40</v>
      </c>
      <c r="E137" s="49" t="s">
        <v>116</v>
      </c>
      <c r="F137" s="50" t="s">
        <v>189</v>
      </c>
      <c r="G137" s="69">
        <f>G138</f>
        <v>0</v>
      </c>
    </row>
    <row r="138" spans="1:7" ht="12.75">
      <c r="A138" s="52" t="s">
        <v>132</v>
      </c>
      <c r="B138" s="49" t="s">
        <v>62</v>
      </c>
      <c r="C138" s="50" t="s">
        <v>45</v>
      </c>
      <c r="D138" s="50" t="s">
        <v>40</v>
      </c>
      <c r="E138" s="49" t="s">
        <v>116</v>
      </c>
      <c r="F138" s="50" t="s">
        <v>139</v>
      </c>
      <c r="G138" s="69">
        <v>0</v>
      </c>
    </row>
    <row r="139" spans="1:7" ht="12.75">
      <c r="A139" s="48" t="s">
        <v>4</v>
      </c>
      <c r="B139" s="49" t="s">
        <v>62</v>
      </c>
      <c r="C139" s="50" t="s">
        <v>45</v>
      </c>
      <c r="D139" s="50" t="s">
        <v>41</v>
      </c>
      <c r="E139" s="50"/>
      <c r="F139" s="50"/>
      <c r="G139" s="69">
        <f>G141+G150+G153+G157+G161+G165+G169</f>
        <v>59174.9</v>
      </c>
    </row>
    <row r="140" spans="1:7" ht="12.75">
      <c r="A140" s="48" t="s">
        <v>4</v>
      </c>
      <c r="B140" s="49" t="s">
        <v>62</v>
      </c>
      <c r="C140" s="50" t="s">
        <v>45</v>
      </c>
      <c r="D140" s="50" t="s">
        <v>41</v>
      </c>
      <c r="E140" s="49" t="s">
        <v>23</v>
      </c>
      <c r="F140" s="50"/>
      <c r="G140" s="69">
        <f>G141</f>
        <v>2418.4</v>
      </c>
    </row>
    <row r="141" spans="1:7" ht="12.75">
      <c r="A141" s="48" t="s">
        <v>177</v>
      </c>
      <c r="B141" s="49" t="s">
        <v>62</v>
      </c>
      <c r="C141" s="50" t="s">
        <v>45</v>
      </c>
      <c r="D141" s="50" t="s">
        <v>41</v>
      </c>
      <c r="E141" s="49" t="s">
        <v>23</v>
      </c>
      <c r="F141" s="50"/>
      <c r="G141" s="69">
        <f>G142+G145</f>
        <v>2418.4</v>
      </c>
    </row>
    <row r="142" spans="1:7" ht="12.75">
      <c r="A142" s="48" t="s">
        <v>151</v>
      </c>
      <c r="B142" s="49" t="s">
        <v>62</v>
      </c>
      <c r="C142" s="50" t="s">
        <v>45</v>
      </c>
      <c r="D142" s="50" t="s">
        <v>41</v>
      </c>
      <c r="E142" s="49" t="s">
        <v>23</v>
      </c>
      <c r="F142" s="50" t="s">
        <v>152</v>
      </c>
      <c r="G142" s="69">
        <f>G143</f>
        <v>2388</v>
      </c>
    </row>
    <row r="143" spans="1:7" ht="12.75">
      <c r="A143" s="48" t="s">
        <v>153</v>
      </c>
      <c r="B143" s="49" t="s">
        <v>62</v>
      </c>
      <c r="C143" s="50" t="s">
        <v>45</v>
      </c>
      <c r="D143" s="50" t="s">
        <v>41</v>
      </c>
      <c r="E143" s="49" t="s">
        <v>23</v>
      </c>
      <c r="F143" s="50" t="s">
        <v>154</v>
      </c>
      <c r="G143" s="69">
        <f>G144</f>
        <v>2388</v>
      </c>
    </row>
    <row r="144" spans="1:7" ht="12.75">
      <c r="A144" s="48" t="s">
        <v>71</v>
      </c>
      <c r="B144" s="49" t="s">
        <v>62</v>
      </c>
      <c r="C144" s="50" t="s">
        <v>45</v>
      </c>
      <c r="D144" s="50" t="s">
        <v>41</v>
      </c>
      <c r="E144" s="49" t="s">
        <v>23</v>
      </c>
      <c r="F144" s="50" t="s">
        <v>16</v>
      </c>
      <c r="G144" s="69">
        <f>223.3+894.1+1270.6</f>
        <v>2388</v>
      </c>
    </row>
    <row r="145" spans="1:7" ht="12.75">
      <c r="A145" s="48" t="s">
        <v>155</v>
      </c>
      <c r="B145" s="49" t="s">
        <v>62</v>
      </c>
      <c r="C145" s="50" t="s">
        <v>45</v>
      </c>
      <c r="D145" s="50" t="s">
        <v>41</v>
      </c>
      <c r="E145" s="49" t="s">
        <v>23</v>
      </c>
      <c r="F145" s="50" t="s">
        <v>156</v>
      </c>
      <c r="G145" s="69">
        <f>G146</f>
        <v>30.4</v>
      </c>
    </row>
    <row r="146" spans="1:7" ht="12.75">
      <c r="A146" s="48" t="s">
        <v>157</v>
      </c>
      <c r="B146" s="49" t="s">
        <v>62</v>
      </c>
      <c r="C146" s="50" t="s">
        <v>45</v>
      </c>
      <c r="D146" s="50" t="s">
        <v>41</v>
      </c>
      <c r="E146" s="49" t="s">
        <v>23</v>
      </c>
      <c r="F146" s="50" t="s">
        <v>158</v>
      </c>
      <c r="G146" s="69">
        <f>G148+G149</f>
        <v>30.4</v>
      </c>
    </row>
    <row r="147" spans="1:7" ht="12.75">
      <c r="A147" s="63" t="s">
        <v>114</v>
      </c>
      <c r="B147" s="49" t="s">
        <v>62</v>
      </c>
      <c r="C147" s="50" t="s">
        <v>45</v>
      </c>
      <c r="D147" s="50" t="s">
        <v>41</v>
      </c>
      <c r="E147" s="49" t="s">
        <v>23</v>
      </c>
      <c r="F147" s="49" t="s">
        <v>107</v>
      </c>
      <c r="G147" s="69">
        <v>0</v>
      </c>
    </row>
    <row r="148" spans="1:7" ht="12.75">
      <c r="A148" s="42" t="s">
        <v>72</v>
      </c>
      <c r="B148" s="49" t="s">
        <v>62</v>
      </c>
      <c r="C148" s="50" t="s">
        <v>45</v>
      </c>
      <c r="D148" s="50" t="s">
        <v>41</v>
      </c>
      <c r="E148" s="49" t="s">
        <v>23</v>
      </c>
      <c r="F148" s="49" t="s">
        <v>108</v>
      </c>
      <c r="G148" s="69">
        <v>20</v>
      </c>
    </row>
    <row r="149" spans="1:7" ht="12.75">
      <c r="A149" s="48" t="s">
        <v>73</v>
      </c>
      <c r="B149" s="49" t="s">
        <v>62</v>
      </c>
      <c r="C149" s="50" t="s">
        <v>45</v>
      </c>
      <c r="D149" s="50" t="s">
        <v>41</v>
      </c>
      <c r="E149" s="49" t="s">
        <v>23</v>
      </c>
      <c r="F149" s="49" t="s">
        <v>109</v>
      </c>
      <c r="G149" s="69">
        <v>10.4</v>
      </c>
    </row>
    <row r="150" spans="1:7" ht="12.75" hidden="1">
      <c r="A150" s="48" t="s">
        <v>151</v>
      </c>
      <c r="B150" s="49" t="s">
        <v>62</v>
      </c>
      <c r="C150" s="50" t="s">
        <v>45</v>
      </c>
      <c r="D150" s="50" t="s">
        <v>41</v>
      </c>
      <c r="E150" s="49" t="s">
        <v>178</v>
      </c>
      <c r="F150" s="50" t="s">
        <v>152</v>
      </c>
      <c r="G150" s="69">
        <f>G151</f>
        <v>0</v>
      </c>
    </row>
    <row r="151" spans="1:7" ht="12.75" hidden="1">
      <c r="A151" s="48" t="s">
        <v>153</v>
      </c>
      <c r="B151" s="49" t="s">
        <v>62</v>
      </c>
      <c r="C151" s="50" t="s">
        <v>45</v>
      </c>
      <c r="D151" s="50" t="s">
        <v>41</v>
      </c>
      <c r="E151" s="49" t="s">
        <v>178</v>
      </c>
      <c r="F151" s="50" t="s">
        <v>154</v>
      </c>
      <c r="G151" s="69">
        <f>G152</f>
        <v>0</v>
      </c>
    </row>
    <row r="152" spans="1:7" ht="12.75" hidden="1">
      <c r="A152" s="48" t="s">
        <v>71</v>
      </c>
      <c r="B152" s="49" t="s">
        <v>62</v>
      </c>
      <c r="C152" s="50" t="s">
        <v>45</v>
      </c>
      <c r="D152" s="50" t="s">
        <v>41</v>
      </c>
      <c r="E152" s="49" t="s">
        <v>178</v>
      </c>
      <c r="F152" s="50" t="s">
        <v>16</v>
      </c>
      <c r="G152" s="69">
        <v>0</v>
      </c>
    </row>
    <row r="153" spans="1:7" ht="12.75">
      <c r="A153" s="51" t="s">
        <v>179</v>
      </c>
      <c r="B153" s="49" t="s">
        <v>62</v>
      </c>
      <c r="C153" s="50" t="s">
        <v>45</v>
      </c>
      <c r="D153" s="50" t="s">
        <v>41</v>
      </c>
      <c r="E153" s="49" t="s">
        <v>137</v>
      </c>
      <c r="F153" s="50"/>
      <c r="G153" s="69">
        <f>G154</f>
        <v>0</v>
      </c>
    </row>
    <row r="154" spans="1:7" ht="12.75">
      <c r="A154" s="48" t="s">
        <v>151</v>
      </c>
      <c r="B154" s="49" t="s">
        <v>62</v>
      </c>
      <c r="C154" s="50" t="s">
        <v>45</v>
      </c>
      <c r="D154" s="50" t="s">
        <v>41</v>
      </c>
      <c r="E154" s="49" t="s">
        <v>137</v>
      </c>
      <c r="F154" s="50" t="s">
        <v>152</v>
      </c>
      <c r="G154" s="69">
        <f>G155</f>
        <v>0</v>
      </c>
    </row>
    <row r="155" spans="1:7" ht="12.75">
      <c r="A155" s="48" t="s">
        <v>153</v>
      </c>
      <c r="B155" s="49" t="s">
        <v>62</v>
      </c>
      <c r="C155" s="50" t="s">
        <v>45</v>
      </c>
      <c r="D155" s="50" t="s">
        <v>41</v>
      </c>
      <c r="E155" s="49" t="s">
        <v>137</v>
      </c>
      <c r="F155" s="50" t="s">
        <v>154</v>
      </c>
      <c r="G155" s="69">
        <f>G156</f>
        <v>0</v>
      </c>
    </row>
    <row r="156" spans="1:7" ht="10.5" customHeight="1">
      <c r="A156" s="48" t="s">
        <v>71</v>
      </c>
      <c r="B156" s="49" t="s">
        <v>62</v>
      </c>
      <c r="C156" s="50" t="s">
        <v>45</v>
      </c>
      <c r="D156" s="50" t="s">
        <v>41</v>
      </c>
      <c r="E156" s="49" t="s">
        <v>137</v>
      </c>
      <c r="F156" s="50" t="s">
        <v>16</v>
      </c>
      <c r="G156" s="69">
        <v>0</v>
      </c>
    </row>
    <row r="157" spans="1:7" ht="1.5" customHeight="1" hidden="1">
      <c r="A157" s="51" t="s">
        <v>180</v>
      </c>
      <c r="B157" s="49" t="s">
        <v>62</v>
      </c>
      <c r="C157" s="50" t="s">
        <v>45</v>
      </c>
      <c r="D157" s="50" t="s">
        <v>41</v>
      </c>
      <c r="E157" s="49" t="s">
        <v>181</v>
      </c>
      <c r="F157" s="50"/>
      <c r="G157" s="69">
        <f>G158</f>
        <v>0</v>
      </c>
    </row>
    <row r="158" spans="1:7" ht="12.75" hidden="1">
      <c r="A158" s="48" t="s">
        <v>151</v>
      </c>
      <c r="B158" s="49" t="s">
        <v>62</v>
      </c>
      <c r="C158" s="50" t="s">
        <v>45</v>
      </c>
      <c r="D158" s="50" t="s">
        <v>41</v>
      </c>
      <c r="E158" s="49" t="s">
        <v>181</v>
      </c>
      <c r="F158" s="50" t="s">
        <v>152</v>
      </c>
      <c r="G158" s="69">
        <f>G159</f>
        <v>0</v>
      </c>
    </row>
    <row r="159" spans="1:7" ht="12.75" hidden="1">
      <c r="A159" s="48" t="s">
        <v>153</v>
      </c>
      <c r="B159" s="49" t="s">
        <v>62</v>
      </c>
      <c r="C159" s="50" t="s">
        <v>45</v>
      </c>
      <c r="D159" s="50" t="s">
        <v>41</v>
      </c>
      <c r="E159" s="49" t="s">
        <v>181</v>
      </c>
      <c r="F159" s="50" t="s">
        <v>154</v>
      </c>
      <c r="G159" s="69">
        <f>G160</f>
        <v>0</v>
      </c>
    </row>
    <row r="160" spans="1:7" ht="12.75" hidden="1">
      <c r="A160" s="48" t="s">
        <v>71</v>
      </c>
      <c r="B160" s="49" t="s">
        <v>62</v>
      </c>
      <c r="C160" s="50" t="s">
        <v>45</v>
      </c>
      <c r="D160" s="50" t="s">
        <v>41</v>
      </c>
      <c r="E160" s="49" t="s">
        <v>181</v>
      </c>
      <c r="F160" s="50" t="s">
        <v>16</v>
      </c>
      <c r="G160" s="69">
        <v>0</v>
      </c>
    </row>
    <row r="161" spans="1:7" ht="12.75" hidden="1">
      <c r="A161" s="51" t="s">
        <v>182</v>
      </c>
      <c r="B161" s="49" t="s">
        <v>62</v>
      </c>
      <c r="C161" s="50" t="s">
        <v>45</v>
      </c>
      <c r="D161" s="50" t="s">
        <v>41</v>
      </c>
      <c r="E161" s="49" t="s">
        <v>183</v>
      </c>
      <c r="F161" s="50"/>
      <c r="G161" s="69">
        <f>G162</f>
        <v>0</v>
      </c>
    </row>
    <row r="162" spans="1:7" ht="12.75" hidden="1">
      <c r="A162" s="48" t="s">
        <v>151</v>
      </c>
      <c r="B162" s="49" t="s">
        <v>62</v>
      </c>
      <c r="C162" s="50" t="s">
        <v>45</v>
      </c>
      <c r="D162" s="50" t="s">
        <v>41</v>
      </c>
      <c r="E162" s="49" t="s">
        <v>184</v>
      </c>
      <c r="F162" s="50" t="s">
        <v>152</v>
      </c>
      <c r="G162" s="69">
        <f>G163</f>
        <v>0</v>
      </c>
    </row>
    <row r="163" spans="1:7" ht="12.75" hidden="1">
      <c r="A163" s="48" t="s">
        <v>153</v>
      </c>
      <c r="B163" s="49" t="s">
        <v>62</v>
      </c>
      <c r="C163" s="50" t="s">
        <v>45</v>
      </c>
      <c r="D163" s="50" t="s">
        <v>41</v>
      </c>
      <c r="E163" s="49" t="s">
        <v>184</v>
      </c>
      <c r="F163" s="50" t="s">
        <v>154</v>
      </c>
      <c r="G163" s="69">
        <f>G164</f>
        <v>0</v>
      </c>
    </row>
    <row r="164" spans="1:7" ht="12.75" hidden="1">
      <c r="A164" s="48" t="s">
        <v>71</v>
      </c>
      <c r="B164" s="49" t="s">
        <v>62</v>
      </c>
      <c r="C164" s="50" t="s">
        <v>45</v>
      </c>
      <c r="D164" s="50" t="s">
        <v>41</v>
      </c>
      <c r="E164" s="49" t="s">
        <v>184</v>
      </c>
      <c r="F164" s="50" t="s">
        <v>16</v>
      </c>
      <c r="G164" s="69">
        <v>0</v>
      </c>
    </row>
    <row r="165" spans="1:7" ht="0.75" customHeight="1" hidden="1">
      <c r="A165" s="48" t="s">
        <v>185</v>
      </c>
      <c r="B165" s="49" t="s">
        <v>62</v>
      </c>
      <c r="C165" s="50" t="s">
        <v>45</v>
      </c>
      <c r="D165" s="50" t="s">
        <v>41</v>
      </c>
      <c r="E165" s="49" t="s">
        <v>138</v>
      </c>
      <c r="F165" s="50"/>
      <c r="G165" s="69">
        <f aca="true" t="shared" si="2" ref="G165:G174">G166</f>
        <v>0</v>
      </c>
    </row>
    <row r="166" spans="1:7" ht="12.75" hidden="1">
      <c r="A166" s="64" t="s">
        <v>186</v>
      </c>
      <c r="B166" s="49" t="s">
        <v>62</v>
      </c>
      <c r="C166" s="50" t="s">
        <v>45</v>
      </c>
      <c r="D166" s="50" t="s">
        <v>41</v>
      </c>
      <c r="E166" s="49" t="s">
        <v>138</v>
      </c>
      <c r="F166" s="50" t="s">
        <v>187</v>
      </c>
      <c r="G166" s="69">
        <f t="shared" si="2"/>
        <v>0</v>
      </c>
    </row>
    <row r="167" spans="1:7" ht="12.75" hidden="1">
      <c r="A167" s="64" t="s">
        <v>188</v>
      </c>
      <c r="B167" s="49" t="s">
        <v>62</v>
      </c>
      <c r="C167" s="50" t="s">
        <v>45</v>
      </c>
      <c r="D167" s="50" t="s">
        <v>41</v>
      </c>
      <c r="E167" s="49" t="s">
        <v>138</v>
      </c>
      <c r="F167" s="50" t="s">
        <v>189</v>
      </c>
      <c r="G167" s="69">
        <f t="shared" si="2"/>
        <v>0</v>
      </c>
    </row>
    <row r="168" spans="1:7" ht="12.75" hidden="1">
      <c r="A168" s="65" t="s">
        <v>132</v>
      </c>
      <c r="B168" s="49" t="s">
        <v>62</v>
      </c>
      <c r="C168" s="50" t="s">
        <v>45</v>
      </c>
      <c r="D168" s="50" t="s">
        <v>41</v>
      </c>
      <c r="E168" s="49" t="s">
        <v>138</v>
      </c>
      <c r="F168" s="50" t="s">
        <v>139</v>
      </c>
      <c r="G168" s="69">
        <v>0</v>
      </c>
    </row>
    <row r="169" spans="1:7" ht="25.5">
      <c r="A169" s="52" t="s">
        <v>190</v>
      </c>
      <c r="B169" s="49" t="s">
        <v>62</v>
      </c>
      <c r="C169" s="50" t="s">
        <v>45</v>
      </c>
      <c r="D169" s="50" t="s">
        <v>41</v>
      </c>
      <c r="E169" s="49" t="s">
        <v>138</v>
      </c>
      <c r="F169" s="50"/>
      <c r="G169" s="69">
        <f>G170+G173</f>
        <v>56756.5</v>
      </c>
    </row>
    <row r="170" spans="1:7" ht="12.75">
      <c r="A170" s="66" t="s">
        <v>186</v>
      </c>
      <c r="B170" s="49" t="s">
        <v>62</v>
      </c>
      <c r="C170" s="50" t="s">
        <v>45</v>
      </c>
      <c r="D170" s="50" t="s">
        <v>41</v>
      </c>
      <c r="E170" s="49" t="s">
        <v>254</v>
      </c>
      <c r="F170" s="50" t="s">
        <v>187</v>
      </c>
      <c r="G170" s="69">
        <f t="shared" si="2"/>
        <v>55862.5</v>
      </c>
    </row>
    <row r="171" spans="1:7" ht="12.75">
      <c r="A171" s="66" t="s">
        <v>188</v>
      </c>
      <c r="B171" s="49" t="s">
        <v>62</v>
      </c>
      <c r="C171" s="50" t="s">
        <v>45</v>
      </c>
      <c r="D171" s="50" t="s">
        <v>41</v>
      </c>
      <c r="E171" s="49" t="s">
        <v>254</v>
      </c>
      <c r="F171" s="50" t="s">
        <v>189</v>
      </c>
      <c r="G171" s="69">
        <f t="shared" si="2"/>
        <v>55862.5</v>
      </c>
    </row>
    <row r="172" spans="1:7" ht="12.75">
      <c r="A172" s="52" t="s">
        <v>132</v>
      </c>
      <c r="B172" s="49" t="s">
        <v>62</v>
      </c>
      <c r="C172" s="50" t="s">
        <v>45</v>
      </c>
      <c r="D172" s="50" t="s">
        <v>41</v>
      </c>
      <c r="E172" s="49" t="s">
        <v>254</v>
      </c>
      <c r="F172" s="50" t="s">
        <v>139</v>
      </c>
      <c r="G172" s="69">
        <v>55862.5</v>
      </c>
    </row>
    <row r="173" spans="1:7" ht="12.75">
      <c r="A173" s="66" t="s">
        <v>186</v>
      </c>
      <c r="B173" s="49" t="s">
        <v>62</v>
      </c>
      <c r="C173" s="50" t="s">
        <v>45</v>
      </c>
      <c r="D173" s="50" t="s">
        <v>41</v>
      </c>
      <c r="E173" s="49" t="s">
        <v>360</v>
      </c>
      <c r="F173" s="50" t="s">
        <v>187</v>
      </c>
      <c r="G173" s="69">
        <f t="shared" si="2"/>
        <v>894</v>
      </c>
    </row>
    <row r="174" spans="1:7" ht="12.75">
      <c r="A174" s="66" t="s">
        <v>188</v>
      </c>
      <c r="B174" s="49" t="s">
        <v>62</v>
      </c>
      <c r="C174" s="50" t="s">
        <v>45</v>
      </c>
      <c r="D174" s="50" t="s">
        <v>41</v>
      </c>
      <c r="E174" s="49" t="s">
        <v>360</v>
      </c>
      <c r="F174" s="50" t="s">
        <v>189</v>
      </c>
      <c r="G174" s="69">
        <f t="shared" si="2"/>
        <v>894</v>
      </c>
    </row>
    <row r="175" spans="1:7" ht="12.75">
      <c r="A175" s="52" t="s">
        <v>132</v>
      </c>
      <c r="B175" s="49" t="s">
        <v>62</v>
      </c>
      <c r="C175" s="50" t="s">
        <v>45</v>
      </c>
      <c r="D175" s="50" t="s">
        <v>41</v>
      </c>
      <c r="E175" s="49" t="s">
        <v>360</v>
      </c>
      <c r="F175" s="50" t="s">
        <v>139</v>
      </c>
      <c r="G175" s="69">
        <v>894</v>
      </c>
    </row>
    <row r="176" spans="1:7" ht="12.75">
      <c r="A176" s="48" t="s">
        <v>191</v>
      </c>
      <c r="B176" s="49" t="s">
        <v>62</v>
      </c>
      <c r="C176" s="50" t="s">
        <v>45</v>
      </c>
      <c r="D176" s="50" t="s">
        <v>46</v>
      </c>
      <c r="E176" s="49" t="s">
        <v>192</v>
      </c>
      <c r="F176" s="50"/>
      <c r="G176" s="69">
        <f>G177+G199+G188+G191+G195</f>
        <v>4386.3</v>
      </c>
    </row>
    <row r="177" spans="1:7" ht="12.75">
      <c r="A177" s="51" t="s">
        <v>193</v>
      </c>
      <c r="B177" s="49" t="s">
        <v>62</v>
      </c>
      <c r="C177" s="50" t="s">
        <v>45</v>
      </c>
      <c r="D177" s="50" t="s">
        <v>46</v>
      </c>
      <c r="E177" s="49" t="s">
        <v>24</v>
      </c>
      <c r="F177" s="50"/>
      <c r="G177" s="69">
        <f>G178+G183+G181</f>
        <v>1538.9</v>
      </c>
    </row>
    <row r="178" spans="1:7" ht="12.75">
      <c r="A178" s="48" t="s">
        <v>151</v>
      </c>
      <c r="B178" s="49" t="s">
        <v>62</v>
      </c>
      <c r="C178" s="50" t="s">
        <v>45</v>
      </c>
      <c r="D178" s="50" t="s">
        <v>46</v>
      </c>
      <c r="E178" s="49" t="s">
        <v>24</v>
      </c>
      <c r="F178" s="50" t="s">
        <v>152</v>
      </c>
      <c r="G178" s="69">
        <f>G179</f>
        <v>1025.9</v>
      </c>
    </row>
    <row r="179" spans="1:7" ht="12.75">
      <c r="A179" s="48" t="s">
        <v>153</v>
      </c>
      <c r="B179" s="49" t="s">
        <v>62</v>
      </c>
      <c r="C179" s="50" t="s">
        <v>45</v>
      </c>
      <c r="D179" s="50" t="s">
        <v>46</v>
      </c>
      <c r="E179" s="49" t="s">
        <v>24</v>
      </c>
      <c r="F179" s="50" t="s">
        <v>154</v>
      </c>
      <c r="G179" s="69">
        <f>G180</f>
        <v>1025.9</v>
      </c>
    </row>
    <row r="180" spans="1:7" ht="12.75">
      <c r="A180" s="48" t="s">
        <v>71</v>
      </c>
      <c r="B180" s="49" t="s">
        <v>62</v>
      </c>
      <c r="C180" s="50" t="s">
        <v>45</v>
      </c>
      <c r="D180" s="50" t="s">
        <v>46</v>
      </c>
      <c r="E180" s="49" t="s">
        <v>24</v>
      </c>
      <c r="F180" s="50" t="s">
        <v>16</v>
      </c>
      <c r="G180" s="69">
        <f>148.9-5.4+1753.4-1291.4+218+18.4+184</f>
        <v>1025.9</v>
      </c>
    </row>
    <row r="181" spans="1:7" ht="12.75">
      <c r="A181" s="48" t="s">
        <v>210</v>
      </c>
      <c r="B181" s="49" t="s">
        <v>62</v>
      </c>
      <c r="C181" s="50" t="s">
        <v>45</v>
      </c>
      <c r="D181" s="50" t="s">
        <v>46</v>
      </c>
      <c r="E181" s="49" t="s">
        <v>24</v>
      </c>
      <c r="F181" s="50" t="s">
        <v>211</v>
      </c>
      <c r="G181" s="69">
        <f>G182</f>
        <v>12</v>
      </c>
    </row>
    <row r="182" spans="1:7" ht="12.75">
      <c r="A182" s="48" t="s">
        <v>217</v>
      </c>
      <c r="B182" s="49" t="s">
        <v>62</v>
      </c>
      <c r="C182" s="50" t="s">
        <v>45</v>
      </c>
      <c r="D182" s="50" t="s">
        <v>46</v>
      </c>
      <c r="E182" s="49" t="s">
        <v>24</v>
      </c>
      <c r="F182" s="50" t="s">
        <v>218</v>
      </c>
      <c r="G182" s="69">
        <v>12</v>
      </c>
    </row>
    <row r="183" spans="1:7" ht="12.75">
      <c r="A183" s="48" t="s">
        <v>155</v>
      </c>
      <c r="B183" s="49" t="s">
        <v>62</v>
      </c>
      <c r="C183" s="50" t="s">
        <v>45</v>
      </c>
      <c r="D183" s="50" t="s">
        <v>46</v>
      </c>
      <c r="E183" s="49" t="s">
        <v>24</v>
      </c>
      <c r="F183" s="50" t="s">
        <v>156</v>
      </c>
      <c r="G183" s="69">
        <f>G184</f>
        <v>501</v>
      </c>
    </row>
    <row r="184" spans="1:7" ht="12.75">
      <c r="A184" s="48" t="s">
        <v>157</v>
      </c>
      <c r="B184" s="49" t="s">
        <v>62</v>
      </c>
      <c r="C184" s="50" t="s">
        <v>45</v>
      </c>
      <c r="D184" s="50" t="s">
        <v>46</v>
      </c>
      <c r="E184" s="49" t="s">
        <v>24</v>
      </c>
      <c r="F184" s="50" t="s">
        <v>158</v>
      </c>
      <c r="G184" s="69">
        <f>G187+G185+G186</f>
        <v>501</v>
      </c>
    </row>
    <row r="185" spans="1:7" ht="12.75">
      <c r="A185" s="42" t="s">
        <v>114</v>
      </c>
      <c r="B185" s="49" t="s">
        <v>62</v>
      </c>
      <c r="C185" s="50" t="s">
        <v>45</v>
      </c>
      <c r="D185" s="50" t="s">
        <v>46</v>
      </c>
      <c r="E185" s="49" t="s">
        <v>24</v>
      </c>
      <c r="F185" s="49" t="s">
        <v>107</v>
      </c>
      <c r="G185" s="69">
        <f>501-20</f>
        <v>481</v>
      </c>
    </row>
    <row r="186" spans="1:7" ht="11.25" customHeight="1">
      <c r="A186" s="42" t="s">
        <v>72</v>
      </c>
      <c r="B186" s="49" t="s">
        <v>62</v>
      </c>
      <c r="C186" s="50" t="s">
        <v>45</v>
      </c>
      <c r="D186" s="50" t="s">
        <v>46</v>
      </c>
      <c r="E186" s="49" t="s">
        <v>24</v>
      </c>
      <c r="F186" s="49" t="s">
        <v>108</v>
      </c>
      <c r="G186" s="69">
        <v>0</v>
      </c>
    </row>
    <row r="187" spans="1:7" ht="14.25" customHeight="1">
      <c r="A187" s="51" t="s">
        <v>73</v>
      </c>
      <c r="B187" s="49" t="s">
        <v>62</v>
      </c>
      <c r="C187" s="50" t="s">
        <v>45</v>
      </c>
      <c r="D187" s="50" t="s">
        <v>46</v>
      </c>
      <c r="E187" s="49" t="s">
        <v>24</v>
      </c>
      <c r="F187" s="49" t="s">
        <v>109</v>
      </c>
      <c r="G187" s="69">
        <v>20</v>
      </c>
    </row>
    <row r="188" spans="1:7" ht="15" customHeight="1">
      <c r="A188" s="48" t="s">
        <v>151</v>
      </c>
      <c r="B188" s="49" t="s">
        <v>62</v>
      </c>
      <c r="C188" s="50" t="s">
        <v>45</v>
      </c>
      <c r="D188" s="50" t="s">
        <v>46</v>
      </c>
      <c r="E188" s="49" t="s">
        <v>194</v>
      </c>
      <c r="F188" s="50" t="s">
        <v>152</v>
      </c>
      <c r="G188" s="69">
        <f>G189</f>
        <v>0</v>
      </c>
    </row>
    <row r="189" spans="1:7" ht="15" customHeight="1">
      <c r="A189" s="48" t="s">
        <v>153</v>
      </c>
      <c r="B189" s="49" t="s">
        <v>62</v>
      </c>
      <c r="C189" s="50" t="s">
        <v>45</v>
      </c>
      <c r="D189" s="50" t="s">
        <v>46</v>
      </c>
      <c r="E189" s="49" t="s">
        <v>194</v>
      </c>
      <c r="F189" s="50" t="s">
        <v>154</v>
      </c>
      <c r="G189" s="69">
        <f>G190</f>
        <v>0</v>
      </c>
    </row>
    <row r="190" spans="1:7" ht="13.5" customHeight="1">
      <c r="A190" s="48" t="s">
        <v>71</v>
      </c>
      <c r="B190" s="49" t="s">
        <v>62</v>
      </c>
      <c r="C190" s="50" t="s">
        <v>45</v>
      </c>
      <c r="D190" s="50" t="s">
        <v>46</v>
      </c>
      <c r="E190" s="49" t="s">
        <v>194</v>
      </c>
      <c r="F190" s="50" t="s">
        <v>16</v>
      </c>
      <c r="G190" s="69">
        <v>0</v>
      </c>
    </row>
    <row r="191" spans="1:7" ht="13.5" customHeight="1">
      <c r="A191" s="51" t="s">
        <v>195</v>
      </c>
      <c r="B191" s="49" t="s">
        <v>62</v>
      </c>
      <c r="C191" s="50" t="s">
        <v>45</v>
      </c>
      <c r="D191" s="50" t="s">
        <v>46</v>
      </c>
      <c r="E191" s="49" t="s">
        <v>196</v>
      </c>
      <c r="F191" s="50"/>
      <c r="G191" s="69">
        <f>G192</f>
        <v>1215.6999999999998</v>
      </c>
    </row>
    <row r="192" spans="1:7" ht="13.5" customHeight="1">
      <c r="A192" s="48" t="s">
        <v>151</v>
      </c>
      <c r="B192" s="49" t="s">
        <v>62</v>
      </c>
      <c r="C192" s="50" t="s">
        <v>45</v>
      </c>
      <c r="D192" s="50" t="s">
        <v>46</v>
      </c>
      <c r="E192" s="49" t="s">
        <v>196</v>
      </c>
      <c r="F192" s="50" t="s">
        <v>152</v>
      </c>
      <c r="G192" s="69">
        <f>G193</f>
        <v>1215.6999999999998</v>
      </c>
    </row>
    <row r="193" spans="1:7" ht="14.25" customHeight="1">
      <c r="A193" s="48" t="s">
        <v>153</v>
      </c>
      <c r="B193" s="49" t="s">
        <v>62</v>
      </c>
      <c r="C193" s="50" t="s">
        <v>45</v>
      </c>
      <c r="D193" s="50" t="s">
        <v>46</v>
      </c>
      <c r="E193" s="49" t="s">
        <v>196</v>
      </c>
      <c r="F193" s="50" t="s">
        <v>154</v>
      </c>
      <c r="G193" s="69">
        <f>G194</f>
        <v>1215.6999999999998</v>
      </c>
    </row>
    <row r="194" spans="1:7" ht="15" customHeight="1">
      <c r="A194" s="48" t="s">
        <v>71</v>
      </c>
      <c r="B194" s="49" t="s">
        <v>62</v>
      </c>
      <c r="C194" s="50" t="s">
        <v>45</v>
      </c>
      <c r="D194" s="50" t="s">
        <v>46</v>
      </c>
      <c r="E194" s="49" t="s">
        <v>196</v>
      </c>
      <c r="F194" s="50" t="s">
        <v>16</v>
      </c>
      <c r="G194" s="69">
        <f>846.2+369.4+0.1</f>
        <v>1215.6999999999998</v>
      </c>
    </row>
    <row r="195" spans="1:7" ht="13.5" customHeight="1" hidden="1">
      <c r="A195" s="51" t="s">
        <v>197</v>
      </c>
      <c r="B195" s="49" t="s">
        <v>62</v>
      </c>
      <c r="C195" s="50" t="s">
        <v>45</v>
      </c>
      <c r="D195" s="50" t="s">
        <v>46</v>
      </c>
      <c r="E195" s="49" t="s">
        <v>198</v>
      </c>
      <c r="F195" s="50"/>
      <c r="G195" s="69">
        <f>G196</f>
        <v>0</v>
      </c>
    </row>
    <row r="196" spans="1:7" ht="15" customHeight="1" hidden="1">
      <c r="A196" s="48" t="s">
        <v>151</v>
      </c>
      <c r="B196" s="49" t="s">
        <v>62</v>
      </c>
      <c r="C196" s="50" t="s">
        <v>45</v>
      </c>
      <c r="D196" s="50" t="s">
        <v>46</v>
      </c>
      <c r="E196" s="49" t="s">
        <v>198</v>
      </c>
      <c r="F196" s="50" t="s">
        <v>152</v>
      </c>
      <c r="G196" s="69">
        <f>G197</f>
        <v>0</v>
      </c>
    </row>
    <row r="197" spans="1:7" ht="12.75" customHeight="1" hidden="1">
      <c r="A197" s="48" t="s">
        <v>153</v>
      </c>
      <c r="B197" s="49" t="s">
        <v>62</v>
      </c>
      <c r="C197" s="50" t="s">
        <v>45</v>
      </c>
      <c r="D197" s="50" t="s">
        <v>46</v>
      </c>
      <c r="E197" s="49" t="s">
        <v>198</v>
      </c>
      <c r="F197" s="50" t="s">
        <v>154</v>
      </c>
      <c r="G197" s="69">
        <f>G198</f>
        <v>0</v>
      </c>
    </row>
    <row r="198" spans="1:7" ht="10.5" customHeight="1" hidden="1">
      <c r="A198" s="48" t="s">
        <v>71</v>
      </c>
      <c r="B198" s="49" t="s">
        <v>62</v>
      </c>
      <c r="C198" s="50" t="s">
        <v>45</v>
      </c>
      <c r="D198" s="50" t="s">
        <v>46</v>
      </c>
      <c r="E198" s="49" t="s">
        <v>198</v>
      </c>
      <c r="F198" s="50" t="s">
        <v>16</v>
      </c>
      <c r="G198" s="69">
        <v>0</v>
      </c>
    </row>
    <row r="199" spans="1:7" ht="14.25" customHeight="1">
      <c r="A199" s="51" t="s">
        <v>199</v>
      </c>
      <c r="B199" s="49" t="s">
        <v>62</v>
      </c>
      <c r="C199" s="50" t="s">
        <v>45</v>
      </c>
      <c r="D199" s="50" t="s">
        <v>46</v>
      </c>
      <c r="E199" s="49" t="s">
        <v>359</v>
      </c>
      <c r="F199" s="50"/>
      <c r="G199" s="69">
        <f>G200+G204</f>
        <v>1631.7</v>
      </c>
    </row>
    <row r="200" spans="1:7" ht="13.5" customHeight="1">
      <c r="A200" s="48" t="s">
        <v>151</v>
      </c>
      <c r="B200" s="49" t="s">
        <v>62</v>
      </c>
      <c r="C200" s="50" t="s">
        <v>45</v>
      </c>
      <c r="D200" s="50" t="s">
        <v>46</v>
      </c>
      <c r="E200" s="49" t="s">
        <v>359</v>
      </c>
      <c r="F200" s="50" t="s">
        <v>152</v>
      </c>
      <c r="G200" s="69">
        <f>G201</f>
        <v>1631.7</v>
      </c>
    </row>
    <row r="201" spans="1:7" ht="13.5" customHeight="1">
      <c r="A201" s="48" t="s">
        <v>153</v>
      </c>
      <c r="B201" s="49" t="s">
        <v>62</v>
      </c>
      <c r="C201" s="50" t="s">
        <v>45</v>
      </c>
      <c r="D201" s="50" t="s">
        <v>46</v>
      </c>
      <c r="E201" s="49" t="s">
        <v>359</v>
      </c>
      <c r="F201" s="50" t="s">
        <v>154</v>
      </c>
      <c r="G201" s="69">
        <f>G202</f>
        <v>1631.7</v>
      </c>
    </row>
    <row r="202" spans="1:7" ht="14.25" customHeight="1">
      <c r="A202" s="48" t="s">
        <v>71</v>
      </c>
      <c r="B202" s="49" t="s">
        <v>62</v>
      </c>
      <c r="C202" s="50" t="s">
        <v>45</v>
      </c>
      <c r="D202" s="50" t="s">
        <v>46</v>
      </c>
      <c r="E202" s="49" t="s">
        <v>359</v>
      </c>
      <c r="F202" s="50" t="s">
        <v>16</v>
      </c>
      <c r="G202" s="69">
        <v>1631.7</v>
      </c>
    </row>
    <row r="203" spans="1:7" ht="14.25" customHeight="1">
      <c r="A203" s="48" t="s">
        <v>361</v>
      </c>
      <c r="B203" s="49" t="s">
        <v>62</v>
      </c>
      <c r="C203" s="50" t="s">
        <v>45</v>
      </c>
      <c r="D203" s="50" t="s">
        <v>46</v>
      </c>
      <c r="E203" s="49" t="s">
        <v>198</v>
      </c>
      <c r="F203" s="50"/>
      <c r="G203" s="69"/>
    </row>
    <row r="204" spans="1:7" ht="12.75" customHeight="1">
      <c r="A204" s="48" t="s">
        <v>151</v>
      </c>
      <c r="B204" s="49" t="s">
        <v>62</v>
      </c>
      <c r="C204" s="50" t="s">
        <v>45</v>
      </c>
      <c r="D204" s="50" t="s">
        <v>46</v>
      </c>
      <c r="E204" s="49" t="s">
        <v>198</v>
      </c>
      <c r="F204" s="50" t="s">
        <v>152</v>
      </c>
      <c r="G204" s="69">
        <f>G205</f>
        <v>0</v>
      </c>
    </row>
    <row r="205" spans="1:7" ht="12.75" customHeight="1">
      <c r="A205" s="48" t="s">
        <v>153</v>
      </c>
      <c r="B205" s="49" t="s">
        <v>62</v>
      </c>
      <c r="C205" s="50" t="s">
        <v>45</v>
      </c>
      <c r="D205" s="50" t="s">
        <v>46</v>
      </c>
      <c r="E205" s="49" t="s">
        <v>198</v>
      </c>
      <c r="F205" s="50" t="s">
        <v>154</v>
      </c>
      <c r="G205" s="69">
        <f>G206</f>
        <v>0</v>
      </c>
    </row>
    <row r="206" spans="1:7" ht="13.5" customHeight="1">
      <c r="A206" s="48" t="s">
        <v>71</v>
      </c>
      <c r="B206" s="49" t="s">
        <v>62</v>
      </c>
      <c r="C206" s="50" t="s">
        <v>45</v>
      </c>
      <c r="D206" s="50" t="s">
        <v>46</v>
      </c>
      <c r="E206" s="49" t="s">
        <v>198</v>
      </c>
      <c r="F206" s="50" t="s">
        <v>16</v>
      </c>
      <c r="G206" s="69">
        <v>0</v>
      </c>
    </row>
    <row r="207" spans="1:7" ht="13.5" customHeight="1">
      <c r="A207" s="48"/>
      <c r="B207" s="49"/>
      <c r="C207" s="50"/>
      <c r="D207" s="50"/>
      <c r="E207" s="49"/>
      <c r="F207" s="50"/>
      <c r="G207" s="69"/>
    </row>
    <row r="208" spans="1:7" ht="12.75">
      <c r="A208" s="48" t="s">
        <v>85</v>
      </c>
      <c r="B208" s="49" t="s">
        <v>62</v>
      </c>
      <c r="C208" s="50" t="s">
        <v>47</v>
      </c>
      <c r="D208" s="50" t="s">
        <v>140</v>
      </c>
      <c r="E208" s="50"/>
      <c r="F208" s="50"/>
      <c r="G208" s="69">
        <f>G209</f>
        <v>3798</v>
      </c>
    </row>
    <row r="209" spans="1:7" ht="12.75">
      <c r="A209" s="48" t="s">
        <v>117</v>
      </c>
      <c r="B209" s="49" t="s">
        <v>62</v>
      </c>
      <c r="C209" s="50" t="s">
        <v>47</v>
      </c>
      <c r="D209" s="50" t="s">
        <v>40</v>
      </c>
      <c r="E209" s="50"/>
      <c r="F209" s="50"/>
      <c r="G209" s="69">
        <f>G210</f>
        <v>3798</v>
      </c>
    </row>
    <row r="210" spans="1:7" ht="15" customHeight="1">
      <c r="A210" s="51" t="s">
        <v>200</v>
      </c>
      <c r="B210" s="49" t="s">
        <v>62</v>
      </c>
      <c r="C210" s="50" t="s">
        <v>47</v>
      </c>
      <c r="D210" s="50" t="s">
        <v>40</v>
      </c>
      <c r="E210" s="49" t="s">
        <v>201</v>
      </c>
      <c r="F210" s="49" t="s">
        <v>202</v>
      </c>
      <c r="G210" s="69">
        <f>G211</f>
        <v>3798</v>
      </c>
    </row>
    <row r="211" spans="1:7" ht="12.75">
      <c r="A211" s="51" t="s">
        <v>203</v>
      </c>
      <c r="B211" s="49" t="s">
        <v>62</v>
      </c>
      <c r="C211" s="50" t="s">
        <v>47</v>
      </c>
      <c r="D211" s="50" t="s">
        <v>40</v>
      </c>
      <c r="E211" s="49" t="s">
        <v>201</v>
      </c>
      <c r="F211" s="49" t="s">
        <v>204</v>
      </c>
      <c r="G211" s="69">
        <f>G212+G213</f>
        <v>3798</v>
      </c>
    </row>
    <row r="212" spans="1:7" ht="13.5" customHeight="1">
      <c r="A212" s="51" t="s">
        <v>87</v>
      </c>
      <c r="B212" s="49" t="s">
        <v>62</v>
      </c>
      <c r="C212" s="50" t="s">
        <v>47</v>
      </c>
      <c r="D212" s="50" t="s">
        <v>40</v>
      </c>
      <c r="E212" s="49" t="s">
        <v>201</v>
      </c>
      <c r="F212" s="49" t="s">
        <v>205</v>
      </c>
      <c r="G212" s="69">
        <f>1565+1200+529</f>
        <v>3294</v>
      </c>
    </row>
    <row r="213" spans="1:7" ht="12.75">
      <c r="A213" s="51" t="s">
        <v>206</v>
      </c>
      <c r="B213" s="49" t="s">
        <v>62</v>
      </c>
      <c r="C213" s="50" t="s">
        <v>47</v>
      </c>
      <c r="D213" s="50" t="s">
        <v>40</v>
      </c>
      <c r="E213" s="49" t="s">
        <v>207</v>
      </c>
      <c r="F213" s="49" t="s">
        <v>208</v>
      </c>
      <c r="G213" s="69">
        <f>133.6+370.4-370.4+370.4</f>
        <v>504</v>
      </c>
    </row>
    <row r="214" spans="1:7" ht="12.75">
      <c r="A214" s="51"/>
      <c r="B214" s="49"/>
      <c r="C214" s="50"/>
      <c r="D214" s="50"/>
      <c r="E214" s="49"/>
      <c r="F214" s="49"/>
      <c r="G214" s="69"/>
    </row>
    <row r="215" spans="1:7" ht="12.75">
      <c r="A215" s="48" t="s">
        <v>7</v>
      </c>
      <c r="B215" s="49" t="s">
        <v>62</v>
      </c>
      <c r="C215" s="50" t="s">
        <v>48</v>
      </c>
      <c r="D215" s="50" t="s">
        <v>140</v>
      </c>
      <c r="E215" s="50"/>
      <c r="F215" s="50"/>
      <c r="G215" s="69">
        <f aca="true" t="shared" si="3" ref="G215:G220">G216</f>
        <v>120</v>
      </c>
    </row>
    <row r="216" spans="1:7" ht="12.75">
      <c r="A216" s="48" t="s">
        <v>9</v>
      </c>
      <c r="B216" s="49" t="s">
        <v>62</v>
      </c>
      <c r="C216" s="50" t="s">
        <v>48</v>
      </c>
      <c r="D216" s="50" t="s">
        <v>40</v>
      </c>
      <c r="E216" s="50"/>
      <c r="F216" s="50"/>
      <c r="G216" s="69">
        <f t="shared" si="3"/>
        <v>120</v>
      </c>
    </row>
    <row r="217" spans="1:7" ht="12.75">
      <c r="A217" s="48" t="s">
        <v>118</v>
      </c>
      <c r="B217" s="49" t="s">
        <v>62</v>
      </c>
      <c r="C217" s="50" t="s">
        <v>48</v>
      </c>
      <c r="D217" s="50" t="s">
        <v>40</v>
      </c>
      <c r="E217" s="49" t="s">
        <v>98</v>
      </c>
      <c r="F217" s="50"/>
      <c r="G217" s="69">
        <f t="shared" si="3"/>
        <v>120</v>
      </c>
    </row>
    <row r="218" spans="1:7" ht="25.5">
      <c r="A218" s="48" t="s">
        <v>209</v>
      </c>
      <c r="B218" s="49" t="s">
        <v>62</v>
      </c>
      <c r="C218" s="50" t="s">
        <v>48</v>
      </c>
      <c r="D218" s="50" t="s">
        <v>40</v>
      </c>
      <c r="E218" s="49" t="s">
        <v>98</v>
      </c>
      <c r="F218" s="50"/>
      <c r="G218" s="69">
        <f t="shared" si="3"/>
        <v>120</v>
      </c>
    </row>
    <row r="219" spans="1:7" ht="12.75">
      <c r="A219" s="48" t="s">
        <v>210</v>
      </c>
      <c r="B219" s="49" t="s">
        <v>62</v>
      </c>
      <c r="C219" s="50" t="s">
        <v>48</v>
      </c>
      <c r="D219" s="50" t="s">
        <v>40</v>
      </c>
      <c r="E219" s="49" t="s">
        <v>98</v>
      </c>
      <c r="F219" s="50" t="s">
        <v>211</v>
      </c>
      <c r="G219" s="69">
        <f t="shared" si="3"/>
        <v>120</v>
      </c>
    </row>
    <row r="220" spans="1:7" ht="12.75">
      <c r="A220" s="51" t="s">
        <v>212</v>
      </c>
      <c r="B220" s="49" t="s">
        <v>62</v>
      </c>
      <c r="C220" s="50" t="s">
        <v>48</v>
      </c>
      <c r="D220" s="50" t="s">
        <v>40</v>
      </c>
      <c r="E220" s="49" t="s">
        <v>98</v>
      </c>
      <c r="F220" s="49" t="s">
        <v>213</v>
      </c>
      <c r="G220" s="69">
        <f t="shared" si="3"/>
        <v>120</v>
      </c>
    </row>
    <row r="221" spans="1:7" ht="12" customHeight="1">
      <c r="A221" s="51" t="s">
        <v>89</v>
      </c>
      <c r="B221" s="49" t="s">
        <v>62</v>
      </c>
      <c r="C221" s="50" t="s">
        <v>48</v>
      </c>
      <c r="D221" s="50" t="s">
        <v>40</v>
      </c>
      <c r="E221" s="49" t="s">
        <v>98</v>
      </c>
      <c r="F221" s="49" t="s">
        <v>111</v>
      </c>
      <c r="G221" s="69">
        <v>120</v>
      </c>
    </row>
    <row r="222" spans="1:7" ht="12.75">
      <c r="A222" s="51"/>
      <c r="B222" s="49"/>
      <c r="C222" s="50"/>
      <c r="D222" s="50"/>
      <c r="E222" s="49"/>
      <c r="F222" s="49"/>
      <c r="G222" s="69"/>
    </row>
    <row r="223" spans="1:7" ht="12.75">
      <c r="A223" s="51" t="s">
        <v>214</v>
      </c>
      <c r="B223" s="49" t="s">
        <v>62</v>
      </c>
      <c r="C223" s="49" t="s">
        <v>51</v>
      </c>
      <c r="D223" s="49" t="s">
        <v>140</v>
      </c>
      <c r="E223" s="49"/>
      <c r="F223" s="49"/>
      <c r="G223" s="69">
        <f>G224</f>
        <v>91</v>
      </c>
    </row>
    <row r="224" spans="1:7" ht="12.75">
      <c r="A224" s="51" t="s">
        <v>10</v>
      </c>
      <c r="B224" s="49" t="s">
        <v>62</v>
      </c>
      <c r="C224" s="49" t="s">
        <v>51</v>
      </c>
      <c r="D224" s="49" t="s">
        <v>40</v>
      </c>
      <c r="E224" s="49" t="s">
        <v>192</v>
      </c>
      <c r="F224" s="49"/>
      <c r="G224" s="69">
        <f>G225+G229+G231</f>
        <v>91</v>
      </c>
    </row>
    <row r="225" spans="1:7" ht="25.5">
      <c r="A225" s="51" t="s">
        <v>215</v>
      </c>
      <c r="B225" s="49" t="s">
        <v>62</v>
      </c>
      <c r="C225" s="49" t="s">
        <v>51</v>
      </c>
      <c r="D225" s="49" t="s">
        <v>40</v>
      </c>
      <c r="E225" s="49" t="s">
        <v>92</v>
      </c>
      <c r="F225" s="49"/>
      <c r="G225" s="69">
        <f>G226</f>
        <v>80</v>
      </c>
    </row>
    <row r="226" spans="1:7" ht="12.75">
      <c r="A226" s="48" t="s">
        <v>151</v>
      </c>
      <c r="B226" s="49" t="s">
        <v>62</v>
      </c>
      <c r="C226" s="49" t="s">
        <v>51</v>
      </c>
      <c r="D226" s="49" t="s">
        <v>40</v>
      </c>
      <c r="E226" s="49" t="s">
        <v>92</v>
      </c>
      <c r="F226" s="50" t="s">
        <v>152</v>
      </c>
      <c r="G226" s="69">
        <f>G227</f>
        <v>80</v>
      </c>
    </row>
    <row r="227" spans="1:7" ht="12.75">
      <c r="A227" s="48" t="s">
        <v>153</v>
      </c>
      <c r="B227" s="49" t="s">
        <v>62</v>
      </c>
      <c r="C227" s="49" t="s">
        <v>51</v>
      </c>
      <c r="D227" s="49" t="s">
        <v>40</v>
      </c>
      <c r="E227" s="49" t="s">
        <v>92</v>
      </c>
      <c r="F227" s="50" t="s">
        <v>154</v>
      </c>
      <c r="G227" s="69">
        <f>G228</f>
        <v>80</v>
      </c>
    </row>
    <row r="228" spans="1:7" ht="12.75">
      <c r="A228" s="48" t="s">
        <v>71</v>
      </c>
      <c r="B228" s="49" t="s">
        <v>62</v>
      </c>
      <c r="C228" s="49" t="s">
        <v>51</v>
      </c>
      <c r="D228" s="49" t="s">
        <v>40</v>
      </c>
      <c r="E228" s="49" t="s">
        <v>92</v>
      </c>
      <c r="F228" s="50" t="s">
        <v>16</v>
      </c>
      <c r="G228" s="69">
        <v>80</v>
      </c>
    </row>
    <row r="229" spans="1:7" ht="14.25" customHeight="1">
      <c r="A229" s="48" t="s">
        <v>216</v>
      </c>
      <c r="B229" s="49" t="s">
        <v>62</v>
      </c>
      <c r="C229" s="49" t="s">
        <v>51</v>
      </c>
      <c r="D229" s="49" t="s">
        <v>40</v>
      </c>
      <c r="E229" s="49" t="s">
        <v>105</v>
      </c>
      <c r="F229" s="50" t="s">
        <v>211</v>
      </c>
      <c r="G229" s="69">
        <f>G230</f>
        <v>10</v>
      </c>
    </row>
    <row r="230" spans="1:7" ht="13.5" customHeight="1">
      <c r="A230" s="48" t="s">
        <v>217</v>
      </c>
      <c r="B230" s="49" t="s">
        <v>62</v>
      </c>
      <c r="C230" s="49" t="s">
        <v>51</v>
      </c>
      <c r="D230" s="49" t="s">
        <v>40</v>
      </c>
      <c r="E230" s="49" t="s">
        <v>105</v>
      </c>
      <c r="F230" s="50" t="s">
        <v>218</v>
      </c>
      <c r="G230" s="69">
        <v>10</v>
      </c>
    </row>
    <row r="231" spans="1:7" ht="12.75" customHeight="1">
      <c r="A231" s="149" t="s">
        <v>258</v>
      </c>
      <c r="B231" s="49" t="s">
        <v>62</v>
      </c>
      <c r="C231" s="49" t="s">
        <v>51</v>
      </c>
      <c r="D231" s="49" t="s">
        <v>40</v>
      </c>
      <c r="E231" s="49" t="s">
        <v>105</v>
      </c>
      <c r="F231" s="50" t="s">
        <v>257</v>
      </c>
      <c r="G231" s="69">
        <v>1</v>
      </c>
    </row>
    <row r="232" spans="1:7" ht="12.75" customHeight="1">
      <c r="A232" s="180"/>
      <c r="B232" s="49"/>
      <c r="C232" s="49"/>
      <c r="D232" s="49"/>
      <c r="E232" s="49"/>
      <c r="F232" s="50"/>
      <c r="G232" s="69"/>
    </row>
    <row r="233" spans="1:7" ht="12.75">
      <c r="A233" s="51" t="s">
        <v>35</v>
      </c>
      <c r="B233" s="49" t="s">
        <v>62</v>
      </c>
      <c r="C233" s="49" t="s">
        <v>49</v>
      </c>
      <c r="D233" s="49" t="s">
        <v>140</v>
      </c>
      <c r="E233" s="50"/>
      <c r="F233" s="50"/>
      <c r="G233" s="69">
        <f>G234</f>
        <v>194.4</v>
      </c>
    </row>
    <row r="234" spans="1:7" ht="12.75">
      <c r="A234" s="48" t="s">
        <v>119</v>
      </c>
      <c r="B234" s="49" t="s">
        <v>62</v>
      </c>
      <c r="C234" s="49" t="s">
        <v>49</v>
      </c>
      <c r="D234" s="49" t="s">
        <v>46</v>
      </c>
      <c r="E234" s="49" t="s">
        <v>36</v>
      </c>
      <c r="F234" s="50" t="s">
        <v>219</v>
      </c>
      <c r="G234" s="69">
        <f>G235</f>
        <v>194.4</v>
      </c>
    </row>
    <row r="235" spans="1:7" ht="12.75">
      <c r="A235" s="48" t="s">
        <v>38</v>
      </c>
      <c r="B235" s="49" t="s">
        <v>62</v>
      </c>
      <c r="C235" s="49" t="s">
        <v>49</v>
      </c>
      <c r="D235" s="49" t="s">
        <v>46</v>
      </c>
      <c r="E235" s="49" t="s">
        <v>36</v>
      </c>
      <c r="F235" s="50" t="s">
        <v>37</v>
      </c>
      <c r="G235" s="69">
        <v>194.4</v>
      </c>
    </row>
    <row r="236" spans="1:7" ht="15.75">
      <c r="A236" s="215" t="s">
        <v>220</v>
      </c>
      <c r="B236" s="216"/>
      <c r="C236" s="216"/>
      <c r="D236" s="216"/>
      <c r="E236" s="217"/>
      <c r="F236" s="67"/>
      <c r="G236" s="70">
        <f>G13</f>
        <v>82670.29999999999</v>
      </c>
    </row>
  </sheetData>
  <sheetProtection/>
  <mergeCells count="3">
    <mergeCell ref="A8:G8"/>
    <mergeCell ref="A9:G9"/>
    <mergeCell ref="A236:E236"/>
  </mergeCells>
  <printOptions/>
  <pageMargins left="0.7480314960629921" right="0.35433070866141736" top="0" bottom="0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72.375" style="0" customWidth="1"/>
    <col min="2" max="2" width="29.75390625" style="0" customWidth="1"/>
    <col min="3" max="3" width="12.875" style="0" customWidth="1"/>
  </cols>
  <sheetData>
    <row r="1" ht="12.75">
      <c r="B1" s="1" t="s">
        <v>67</v>
      </c>
    </row>
    <row r="2" ht="12.75">
      <c r="B2" s="163" t="s">
        <v>225</v>
      </c>
    </row>
    <row r="3" ht="12.75">
      <c r="B3" s="163" t="s">
        <v>127</v>
      </c>
    </row>
    <row r="4" ht="12.75">
      <c r="B4" s="163" t="s">
        <v>226</v>
      </c>
    </row>
    <row r="5" ht="12.75">
      <c r="B5" s="163" t="s">
        <v>227</v>
      </c>
    </row>
    <row r="6" ht="12.75">
      <c r="B6" s="163" t="s">
        <v>255</v>
      </c>
    </row>
    <row r="7" ht="12.75">
      <c r="B7" s="2"/>
    </row>
    <row r="8" ht="12.75">
      <c r="B8" s="1"/>
    </row>
    <row r="9" spans="1:3" ht="18">
      <c r="A9" s="218" t="s">
        <v>224</v>
      </c>
      <c r="B9" s="218"/>
      <c r="C9" s="218"/>
    </row>
    <row r="10" spans="1:3" ht="18">
      <c r="A10" s="6"/>
      <c r="B10" s="6"/>
      <c r="C10" s="7" t="s">
        <v>53</v>
      </c>
    </row>
    <row r="11" spans="1:3" ht="15.75">
      <c r="A11" s="164" t="s">
        <v>54</v>
      </c>
      <c r="B11" s="165" t="s">
        <v>55</v>
      </c>
      <c r="C11" s="165" t="s">
        <v>0</v>
      </c>
    </row>
    <row r="12" spans="1:3" ht="15.75">
      <c r="A12" s="166" t="s">
        <v>56</v>
      </c>
      <c r="B12" s="167" t="s">
        <v>57</v>
      </c>
      <c r="C12" s="168">
        <f>C13</f>
        <v>548.5</v>
      </c>
    </row>
    <row r="13" spans="1:3" ht="21" customHeight="1">
      <c r="A13" s="166" t="s">
        <v>228</v>
      </c>
      <c r="B13" s="167" t="s">
        <v>229</v>
      </c>
      <c r="C13" s="169">
        <f>C14+C19</f>
        <v>548.5</v>
      </c>
    </row>
    <row r="14" spans="1:3" ht="15.75">
      <c r="A14" s="164" t="s">
        <v>230</v>
      </c>
      <c r="B14" s="165" t="s">
        <v>231</v>
      </c>
      <c r="C14" s="170">
        <f>C15</f>
        <v>548.5</v>
      </c>
    </row>
    <row r="15" spans="1:3" ht="31.5">
      <c r="A15" s="171" t="s">
        <v>232</v>
      </c>
      <c r="B15" s="165" t="s">
        <v>233</v>
      </c>
      <c r="C15" s="172">
        <v>548.5</v>
      </c>
    </row>
    <row r="16" spans="1:3" ht="31.5">
      <c r="A16" s="164" t="s">
        <v>234</v>
      </c>
      <c r="B16" s="164" t="s">
        <v>235</v>
      </c>
      <c r="C16" s="170">
        <v>0</v>
      </c>
    </row>
    <row r="17" spans="1:3" ht="31.5">
      <c r="A17" s="164" t="s">
        <v>236</v>
      </c>
      <c r="B17" s="165" t="s">
        <v>237</v>
      </c>
      <c r="C17" s="170">
        <f>C18</f>
        <v>0</v>
      </c>
    </row>
    <row r="18" spans="1:3" ht="15.75">
      <c r="A18" s="166" t="s">
        <v>238</v>
      </c>
      <c r="B18" s="167" t="s">
        <v>239</v>
      </c>
      <c r="C18" s="173">
        <v>0</v>
      </c>
    </row>
    <row r="19" spans="1:3" ht="31.5">
      <c r="A19" s="164" t="s">
        <v>240</v>
      </c>
      <c r="B19" s="165" t="s">
        <v>241</v>
      </c>
      <c r="C19" s="174">
        <f>C20</f>
        <v>0</v>
      </c>
    </row>
    <row r="20" spans="1:3" ht="47.25">
      <c r="A20" s="164" t="s">
        <v>242</v>
      </c>
      <c r="B20" s="165" t="s">
        <v>243</v>
      </c>
      <c r="C20" s="174">
        <v>0</v>
      </c>
    </row>
    <row r="21" spans="1:3" ht="31.5">
      <c r="A21" s="164" t="s">
        <v>244</v>
      </c>
      <c r="B21" s="165" t="s">
        <v>245</v>
      </c>
      <c r="C21" s="174">
        <v>0</v>
      </c>
    </row>
    <row r="22" spans="1:3" ht="47.25">
      <c r="A22" s="164" t="s">
        <v>246</v>
      </c>
      <c r="B22" s="165" t="s">
        <v>247</v>
      </c>
      <c r="C22" s="174">
        <f>C23</f>
        <v>0</v>
      </c>
    </row>
    <row r="23" spans="1:3" ht="15.75">
      <c r="A23" s="166" t="s">
        <v>58</v>
      </c>
      <c r="B23" s="167" t="s">
        <v>59</v>
      </c>
      <c r="C23" s="173">
        <v>0</v>
      </c>
    </row>
    <row r="24" spans="1:3" ht="15.75">
      <c r="A24" s="164" t="s">
        <v>248</v>
      </c>
      <c r="B24" s="165" t="s">
        <v>60</v>
      </c>
      <c r="C24" s="175">
        <f>C25</f>
        <v>-82670.29999999999</v>
      </c>
    </row>
    <row r="25" spans="1:3" ht="15.75">
      <c r="A25" s="164" t="s">
        <v>249</v>
      </c>
      <c r="B25" s="165" t="s">
        <v>252</v>
      </c>
      <c r="C25" s="175">
        <f>-C26</f>
        <v>-82670.29999999999</v>
      </c>
    </row>
    <row r="26" spans="1:3" ht="15.75">
      <c r="A26" s="164" t="s">
        <v>250</v>
      </c>
      <c r="B26" s="165" t="s">
        <v>61</v>
      </c>
      <c r="C26" s="175">
        <f>C27</f>
        <v>82670.29999999999</v>
      </c>
    </row>
    <row r="27" spans="1:3" ht="15.75">
      <c r="A27" s="164" t="s">
        <v>251</v>
      </c>
      <c r="B27" s="165" t="s">
        <v>253</v>
      </c>
      <c r="C27" s="175">
        <f>79459.4+2000+354+856.9</f>
        <v>82670.29999999999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Пользователь Windows</cp:lastModifiedBy>
  <cp:lastPrinted>2020-06-30T07:54:48Z</cp:lastPrinted>
  <dcterms:created xsi:type="dcterms:W3CDTF">2006-01-17T04:01:20Z</dcterms:created>
  <dcterms:modified xsi:type="dcterms:W3CDTF">2020-06-30T07:55:24Z</dcterms:modified>
  <cp:category/>
  <cp:version/>
  <cp:contentType/>
  <cp:contentStatus/>
</cp:coreProperties>
</file>